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sk-depo\BIDEB\- BİDEB MADES\2244\Bütçe Öneri Tablosu - Çağrı Duyurusu\"/>
    </mc:Choice>
  </mc:AlternateContent>
  <bookViews>
    <workbookView xWindow="0" yWindow="0" windowWidth="21600" windowHeight="9750"/>
  </bookViews>
  <sheets>
    <sheet name="EK-1" sheetId="1" r:id="rId1"/>
    <sheet name="EK-2" sheetId="2" r:id="rId2"/>
    <sheet name="EK-3" sheetId="3" r:id="rId3"/>
    <sheet name="EK-4"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3" l="1"/>
  <c r="A18" i="3" l="1"/>
  <c r="A17" i="3"/>
  <c r="A16" i="3"/>
  <c r="A15" i="3"/>
  <c r="A14" i="3"/>
  <c r="A13" i="3"/>
  <c r="D44" i="2" l="1"/>
  <c r="B3" i="1" l="1"/>
  <c r="B4" i="1"/>
  <c r="B5" i="1"/>
  <c r="B2" i="1"/>
  <c r="H44" i="2"/>
  <c r="G44" i="2"/>
  <c r="D45" i="2"/>
  <c r="H45" i="2" s="1"/>
  <c r="D43" i="2"/>
  <c r="H43" i="2" s="1"/>
  <c r="D42" i="2"/>
  <c r="H42" i="2" s="1"/>
  <c r="I13" i="2"/>
  <c r="I14" i="2"/>
  <c r="I15" i="2"/>
  <c r="I16" i="2"/>
  <c r="I17" i="2"/>
  <c r="I18" i="2"/>
  <c r="I19" i="2"/>
  <c r="I20" i="2"/>
  <c r="I21" i="2"/>
  <c r="I22" i="2"/>
  <c r="I23" i="2"/>
  <c r="I24" i="2"/>
  <c r="I25" i="2"/>
  <c r="I26" i="2"/>
  <c r="I27" i="2"/>
  <c r="I28" i="2"/>
  <c r="I29" i="2"/>
  <c r="I30" i="2"/>
  <c r="I31" i="2"/>
  <c r="I32" i="2"/>
  <c r="I33" i="2"/>
  <c r="I34" i="2"/>
  <c r="I35" i="2"/>
  <c r="I12" i="2"/>
  <c r="H12" i="2"/>
  <c r="H13" i="2"/>
  <c r="H14" i="2"/>
  <c r="H15" i="2"/>
  <c r="H16" i="2"/>
  <c r="H17" i="2"/>
  <c r="H18" i="2"/>
  <c r="H19" i="2"/>
  <c r="H20" i="2"/>
  <c r="H21" i="2"/>
  <c r="H22" i="2"/>
  <c r="H23" i="2"/>
  <c r="H24" i="2"/>
  <c r="H25" i="2"/>
  <c r="H26" i="2"/>
  <c r="H27" i="2"/>
  <c r="H28" i="2"/>
  <c r="H29" i="2"/>
  <c r="H30" i="2"/>
  <c r="H31" i="2"/>
  <c r="H32" i="2"/>
  <c r="H33" i="2"/>
  <c r="H34" i="2"/>
  <c r="H35" i="2"/>
  <c r="E36" i="2"/>
  <c r="C13" i="4" s="1"/>
  <c r="E13" i="4" s="1"/>
  <c r="B18" i="3"/>
  <c r="E18" i="3" s="1"/>
  <c r="B17" i="3"/>
  <c r="E17" i="3" s="1"/>
  <c r="B16" i="3"/>
  <c r="E16" i="3" s="1"/>
  <c r="B15" i="3"/>
  <c r="E15" i="3" s="1"/>
  <c r="B14" i="3"/>
  <c r="E14" i="3" s="1"/>
  <c r="B13" i="3"/>
  <c r="E13" i="3" s="1"/>
  <c r="B4" i="3"/>
  <c r="B5" i="3"/>
  <c r="B6" i="3"/>
  <c r="B3" i="3"/>
  <c r="E12" i="4"/>
  <c r="R13" i="1" s="1"/>
  <c r="B4" i="4"/>
  <c r="B5" i="4"/>
  <c r="B6" i="4"/>
  <c r="B3" i="4"/>
  <c r="E14" i="4" l="1"/>
  <c r="L13" i="1"/>
  <c r="P13" i="1"/>
  <c r="R14" i="1"/>
  <c r="R15" i="1" s="1"/>
  <c r="G42" i="2"/>
  <c r="H46" i="2"/>
  <c r="G45" i="2"/>
  <c r="H36" i="2"/>
  <c r="G43" i="2"/>
  <c r="Q13" i="1"/>
  <c r="M13" i="1"/>
  <c r="N13" i="1"/>
  <c r="O13" i="1"/>
  <c r="D46" i="2"/>
  <c r="I36" i="2"/>
  <c r="B19" i="3"/>
  <c r="E19" i="3" s="1"/>
  <c r="G46" i="2" l="1"/>
  <c r="C11" i="1" s="1"/>
  <c r="L12" i="1"/>
  <c r="M12" i="1"/>
  <c r="M14" i="1" s="1"/>
  <c r="M15" i="1" s="1"/>
  <c r="N12" i="1"/>
  <c r="N14" i="1" s="1"/>
  <c r="N15" i="1" s="1"/>
  <c r="Q12" i="1"/>
  <c r="Q14" i="1" s="1"/>
  <c r="Q15" i="1" s="1"/>
  <c r="P12" i="1"/>
  <c r="P14" i="1" s="1"/>
  <c r="P15" i="1" s="1"/>
  <c r="O12" i="1"/>
  <c r="O14" i="1" s="1"/>
  <c r="O15" i="1" s="1"/>
  <c r="H13" i="1"/>
  <c r="D13" i="1"/>
  <c r="J13" i="1"/>
  <c r="E13" i="1"/>
  <c r="G13" i="1"/>
  <c r="I13" i="1"/>
  <c r="K13" i="1"/>
  <c r="C13" i="1"/>
  <c r="S13" i="1" s="1"/>
  <c r="F13" i="1"/>
  <c r="K11" i="1" l="1"/>
  <c r="K14" i="1" s="1"/>
  <c r="J11" i="1"/>
  <c r="J14" i="1" s="1"/>
  <c r="G11" i="1"/>
  <c r="G16" i="1" s="1"/>
  <c r="H11" i="1"/>
  <c r="H16" i="1" s="1"/>
  <c r="E11" i="1"/>
  <c r="E16" i="1" s="1"/>
  <c r="B11" i="1"/>
  <c r="B16" i="1" s="1"/>
  <c r="D11" i="1"/>
  <c r="D14" i="1" s="1"/>
  <c r="F11" i="1"/>
  <c r="F16" i="1" s="1"/>
  <c r="I11" i="1"/>
  <c r="I16" i="1" s="1"/>
  <c r="C14" i="1"/>
  <c r="C16" i="1"/>
  <c r="S12" i="1"/>
  <c r="L14" i="1"/>
  <c r="L15" i="1" s="1"/>
  <c r="K16" i="1" l="1"/>
  <c r="K15" i="1" s="1"/>
  <c r="J16" i="1"/>
  <c r="J15" i="1" s="1"/>
  <c r="E14" i="1"/>
  <c r="E15" i="1" s="1"/>
  <c r="H14" i="1"/>
  <c r="H15" i="1" s="1"/>
  <c r="G14" i="1"/>
  <c r="G15" i="1" s="1"/>
  <c r="D16" i="1"/>
  <c r="D15" i="1" s="1"/>
  <c r="B14" i="1"/>
  <c r="B15" i="1" s="1"/>
  <c r="S11" i="1"/>
  <c r="S14" i="1" s="1"/>
  <c r="I14" i="1"/>
  <c r="I15" i="1" s="1"/>
  <c r="F14" i="1"/>
  <c r="F15" i="1" s="1"/>
  <c r="C15" i="1"/>
  <c r="S16" i="1" l="1"/>
  <c r="S15" i="1" s="1"/>
</calcChain>
</file>

<file path=xl/sharedStrings.xml><?xml version="1.0" encoding="utf-8"?>
<sst xmlns="http://schemas.openxmlformats.org/spreadsheetml/2006/main" count="130" uniqueCount="70">
  <si>
    <t>Rekabet Öncesi Üniversite-Sanayi İşbirliği Modeli Bütçe Formu</t>
  </si>
  <si>
    <t>Proje Başvuru Numarası:</t>
  </si>
  <si>
    <t>Yönetici Adı Soyadı:</t>
  </si>
  <si>
    <t>Yönetici Kuruluş:</t>
  </si>
  <si>
    <t>Proje Adı:</t>
  </si>
  <si>
    <t>EK-1.TOPLAM TAHMİNİ MALİYET FORMU (*)</t>
  </si>
  <si>
    <t xml:space="preserve">Maliyet Kalemi </t>
  </si>
  <si>
    <t>Önerilen Bütçenin Dönemler İtibarıyla Dağılımı (**)</t>
  </si>
  <si>
    <t xml:space="preserve">TOPLAM </t>
  </si>
  <si>
    <t>(TL)</t>
  </si>
  <si>
    <t>Burs Giderleri</t>
  </si>
  <si>
    <t xml:space="preserve">İstihdam Desteği </t>
  </si>
  <si>
    <t>PTİ Tutarı</t>
  </si>
  <si>
    <t>Toplam Tutar</t>
  </si>
  <si>
    <t>TÜBİTAK Katkısı</t>
  </si>
  <si>
    <t>Özel Sektör Toplam Katkısı</t>
  </si>
  <si>
    <t>(*) EK-4, EK-3 ve EK-2'deki bilgilere göre EK-1'de yer alan tablo otomatik dolmaktadır.</t>
  </si>
  <si>
    <r>
      <rPr>
        <b/>
        <sz val="11"/>
        <color rgb="FFFF0000"/>
        <rFont val="Calibri"/>
        <family val="2"/>
        <charset val="162"/>
      </rPr>
      <t>(**)</t>
    </r>
    <r>
      <rPr>
        <sz val="11"/>
        <color rgb="FFFF0000"/>
        <rFont val="Calibri"/>
        <family val="2"/>
        <charset val="162"/>
      </rPr>
      <t xml:space="preserve"> Dönemler, projenin imzalanacak sözleşmede yer alan başlama tarihi itibariyle 6'şar aylık süreleri ifade etmektedir.</t>
    </r>
  </si>
  <si>
    <t>EK-2B. ÖZEL SEKTÖR KURULUŞLARINA GÖRE BURSİYER DESTEK PLAN DETAYI</t>
  </si>
  <si>
    <t>(Sadece SARI alanlar doldurulacaktır. Gerektiğinde yeni kuruluş eklenebilir.)</t>
  </si>
  <si>
    <t>Sıra 
No</t>
  </si>
  <si>
    <t>Özel Sektör 
Kuruluş Adı</t>
  </si>
  <si>
    <t>Burs Verilecek Doktora Öğrenci 
Türü Öngörüsü</t>
  </si>
  <si>
    <t>Bursiyer 
Sayısı</t>
  </si>
  <si>
    <t>Aylık 
Burs Tutarı 
(TL)**</t>
  </si>
  <si>
    <t>Burs 
Süresi (Ay)***</t>
  </si>
  <si>
    <t>Toplam Maliyet (TL)****</t>
  </si>
  <si>
    <t>TÜBİTAK  
Katkısı</t>
  </si>
  <si>
    <t>Özel Sektör Kuruluşların 
Katkısı</t>
  </si>
  <si>
    <t>ÖZEL SEKTÖR-1</t>
  </si>
  <si>
    <t>Bütünleşik Doktora</t>
  </si>
  <si>
    <t>Çalışan</t>
  </si>
  <si>
    <t>Çalışmayan</t>
  </si>
  <si>
    <t>Doktora Programı</t>
  </si>
  <si>
    <t>ÖZEL SEKTÖR-2</t>
  </si>
  <si>
    <t>ÖZEL SEKTÖR-3</t>
  </si>
  <si>
    <t>ÖZEL SEKTÖR-4</t>
  </si>
  <si>
    <t>ÖZEL SEKTÖR-5</t>
  </si>
  <si>
    <t>Toplam</t>
  </si>
  <si>
    <t>EK-2. BURSİYER MALİYET FORMU*</t>
  </si>
  <si>
    <t>Burs 
Süresi 
(Ay)***</t>
  </si>
  <si>
    <t>Özel Sektör Kuruluşların 
Toplam Katkısı</t>
  </si>
  <si>
    <t xml:space="preserve">                        TOPLAM</t>
  </si>
  <si>
    <t>(*)</t>
  </si>
  <si>
    <t xml:space="preserve">Burs verilecek doktora öğrencisi öngörüsünün proje öneri formundaki ”ODAKLANILAN İHTİSAS ALANI/ALANLARI BAZINDA DOKTORA BURSİYER PLANI” bölümünde sunulan tablo ile uyumlu olması beklenir. </t>
  </si>
  <si>
    <t>(**)</t>
  </si>
  <si>
    <t>Tam ve Kısmi Burs Tutarları TÜBİTAK Yönetim Kurulu tarafından belirlenen  tutarlardır (BİDEB web sitesinde yayımlanmaktadır).</t>
  </si>
  <si>
    <t>(***)</t>
  </si>
  <si>
    <t>Doktora programının niteliğine göre (tezli yüksek lisans sonrası/bütünleşik doktora programı)maksimum burs süresi baz alınmıştır.</t>
  </si>
  <si>
    <t>(****)</t>
  </si>
  <si>
    <t>Proje kapsamında doktora bursiyerlerine verilecek bursun %25’i projeye dahil olan özel sektör kuruluşun önerdiği bursiyer sayısına bağlı olarak  kuruluş tarafından karşılanır.</t>
  </si>
  <si>
    <t>EK-3. PERSONEL AYLIK MALİYET FORMU*</t>
  </si>
  <si>
    <t>Özel Sektör Kuruluş Adları**</t>
  </si>
  <si>
    <t>Toplam Bursiyer Sayısı</t>
  </si>
  <si>
    <t>İstihdam Desteği 
Süresi (Ay)</t>
  </si>
  <si>
    <t>Toplam TÜBİTAK Katkısı (TL)</t>
  </si>
  <si>
    <t>TOPLAM</t>
  </si>
  <si>
    <t>EK-4. PROJE TEŞVİK İKRAMİYESİ FORMU*</t>
  </si>
  <si>
    <t>Projedeki Görevi 
(Proje Yöneticisi/Akademik Danışman</t>
  </si>
  <si>
    <t>PTİ Alacağı 
Süre (Ay)</t>
  </si>
  <si>
    <t>Öngörülen Toplam 
Bursiyer Sayısı</t>
  </si>
  <si>
    <t>Aylık Brüt 
PTİ Tutarı (TL)</t>
  </si>
  <si>
    <t>Toplam Brüt 
PTİ Tutarı (TL)</t>
  </si>
  <si>
    <t xml:space="preserve"> Proje Yöneticisi</t>
  </si>
  <si>
    <t>-</t>
  </si>
  <si>
    <t xml:space="preserve"> Akademik Danışmanlar</t>
  </si>
  <si>
    <r>
      <rPr>
        <b/>
        <sz val="11"/>
        <color rgb="FFFF0000"/>
        <rFont val="Calibri"/>
        <family val="2"/>
        <charset val="162"/>
        <scheme val="minor"/>
      </rPr>
      <t>NOT:</t>
    </r>
    <r>
      <rPr>
        <sz val="11"/>
        <color rgb="FFFF0000"/>
        <rFont val="Calibri"/>
        <family val="2"/>
        <charset val="162"/>
        <scheme val="minor"/>
      </rPr>
      <t xml:space="preserve"> PTİ tutarı hesaplaması, YÖK Lisansüstü Eğitim Öğretim Yönetmeliği çerçevesinde maksimum tez süresi ve TÜBİTAK Yönetim Kurulu tarafından belirlenen PTİ miktarları dikkate alınarak  yapılmıştır. Ödemeler, proje sözleşme ekinde yer alan dönemsel  ödeme planı çerçevesinde gerçekleştirilir. Proje yöneticisine proje süresiyle sınırlı olmak üzere, akademik danışman/lara ise tez dönemleri süresine bağlı olarak öğrenci başına belirlenen tutar üzerinden PTİ hesaplanır. Akademik danışmanlar proje kapsamında en fazla 4 öğrenci için PTİ alabilir. Proje Yöneticisi projejede aynı zamanda akademik danışman ise sadece yönetici olarak PTİ alabilir.</t>
    </r>
  </si>
  <si>
    <r>
      <rPr>
        <b/>
        <sz val="11"/>
        <color rgb="FFFF0000"/>
        <rFont val="Calibri"/>
        <family val="2"/>
        <charset val="162"/>
        <scheme val="minor"/>
      </rPr>
      <t>(*)</t>
    </r>
    <r>
      <rPr>
        <sz val="11"/>
        <color rgb="FFFF0000"/>
        <rFont val="Calibri"/>
        <family val="2"/>
        <charset val="162"/>
        <scheme val="minor"/>
      </rPr>
      <t xml:space="preserve"> EK-4 Formuna bilgi girişi yapılmayacaktır. Tablo diğer eklere girilen bilgilerden otomatik dolacaktır.</t>
    </r>
  </si>
  <si>
    <r>
      <t xml:space="preserve">Aylık TÜBİTAK Katkısı (TL)
</t>
    </r>
    <r>
      <rPr>
        <sz val="12"/>
        <color rgb="FF000000"/>
        <rFont val="Calibri"/>
        <family val="2"/>
        <charset val="162"/>
      </rPr>
      <t>(2023 yılı 3 brüt asgari ücret tutarı yazılmıştır.)</t>
    </r>
  </si>
  <si>
    <r>
      <rPr>
        <b/>
        <sz val="12"/>
        <color rgb="FFFF0000"/>
        <rFont val="Calibri"/>
        <family val="2"/>
        <charset val="162"/>
      </rPr>
      <t xml:space="preserve">NOT: </t>
    </r>
    <r>
      <rPr>
        <sz val="12"/>
        <color rgb="FFFF0000"/>
        <rFont val="Calibri"/>
        <family val="2"/>
        <charset val="162"/>
      </rPr>
      <t>Aylık TÜBİTAK katkısı 2023 yılı brüt asgari ücretin (13.414,50 TL) 3 katı dikkate alınarak bütçe öngörülmüştür. Özel kuruluşun istihdam edeceği kişiye vereceği aylık brüt ücret en az brüt asgari ücretin 3 katı kadar olacaktır. 
İstihdam desteği özel sektör kuruluşuna ödenmek üzere TÜBİTAK tarafından proje yöneticisi kurum tarafından açılmış olan proje özel hesabına transfer edilecektir. İstihdam desteği ödemeleri, doktora bursiyerlerinin istihdam edilmeye başlanmalarını takip eden aydan itibaren her ay düzenli olarak yönetici kurum tarafından söz konusu kişi/kişilerin aylık muhtasar ve prim hizmet beyannamesi ve net ücretin bankadan kişiye ödendiğine dair banka dekontu dahil olmak üzere ücret ödemelerine ilişkin belgelerin kontrolü yapıldıktan sonra özel sektör kuruluşunun hesabına aktarılacaktır.  İstihdam desteği tutarının mevzuata uygun olarak ödenmesinden yönetici kurum sorumludur.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</si>
</sst>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charset val="162"/>
      <scheme val="minor"/>
    </font>
    <font>
      <sz val="11"/>
      <color theme="1"/>
      <name val="Calibri"/>
      <family val="2"/>
      <charset val="162"/>
      <scheme val="minor"/>
    </font>
    <font>
      <sz val="11"/>
      <color rgb="FFFF0000"/>
      <name val="Calibri"/>
      <family val="2"/>
      <charset val="162"/>
      <scheme val="minor"/>
    </font>
    <font>
      <b/>
      <sz val="11"/>
      <color theme="1"/>
      <name val="Calibri"/>
      <family val="2"/>
      <charset val="162"/>
      <scheme val="minor"/>
    </font>
    <font>
      <b/>
      <sz val="14"/>
      <color rgb="FF00B0F0"/>
      <name val="Calibri"/>
      <family val="2"/>
      <charset val="162"/>
    </font>
    <font>
      <b/>
      <sz val="12"/>
      <color theme="1"/>
      <name val="Calibri"/>
      <family val="2"/>
      <charset val="162"/>
    </font>
    <font>
      <b/>
      <sz val="12"/>
      <color rgb="FF000000"/>
      <name val="Calibri"/>
      <family val="2"/>
      <charset val="162"/>
    </font>
    <font>
      <b/>
      <sz val="10"/>
      <color rgb="FF000000"/>
      <name val="Calibri"/>
      <family val="2"/>
      <charset val="162"/>
    </font>
    <font>
      <sz val="10"/>
      <color rgb="FF000000"/>
      <name val="Calibri"/>
      <family val="2"/>
      <charset val="162"/>
    </font>
    <font>
      <sz val="10"/>
      <color rgb="FFFFFFFF"/>
      <name val="Calibri"/>
      <family val="2"/>
      <charset val="162"/>
    </font>
    <font>
      <sz val="11"/>
      <color rgb="FFFF0000"/>
      <name val="Calibri"/>
      <family val="2"/>
      <charset val="162"/>
    </font>
    <font>
      <b/>
      <sz val="11"/>
      <color rgb="FFFF0000"/>
      <name val="Calibri"/>
      <family val="2"/>
      <charset val="162"/>
    </font>
    <font>
      <b/>
      <sz val="14"/>
      <color rgb="FF00B0F0"/>
      <name val="Calibri"/>
      <family val="2"/>
      <charset val="162"/>
      <scheme val="minor"/>
    </font>
    <font>
      <sz val="11"/>
      <color rgb="FF000000"/>
      <name val="Calibri"/>
      <family val="2"/>
      <charset val="162"/>
      <scheme val="minor"/>
    </font>
    <font>
      <b/>
      <sz val="12"/>
      <color theme="1"/>
      <name val="Calibri"/>
      <family val="2"/>
      <charset val="162"/>
      <scheme val="minor"/>
    </font>
    <font>
      <b/>
      <sz val="12"/>
      <color rgb="FF000000"/>
      <name val="Calibri"/>
      <family val="2"/>
      <charset val="162"/>
      <scheme val="minor"/>
    </font>
    <font>
      <sz val="12"/>
      <color rgb="FF000000"/>
      <name val="Calibri"/>
      <family val="2"/>
      <charset val="162"/>
      <scheme val="minor"/>
    </font>
    <font>
      <b/>
      <sz val="14"/>
      <color rgb="FF000000"/>
      <name val="Calibri"/>
      <family val="2"/>
      <charset val="162"/>
      <scheme val="minor"/>
    </font>
    <font>
      <b/>
      <sz val="11"/>
      <color rgb="FFFF0000"/>
      <name val="Calibri"/>
      <family val="2"/>
      <charset val="162"/>
      <scheme val="minor"/>
    </font>
    <font>
      <sz val="12"/>
      <color rgb="FF000000"/>
      <name val="Calibri"/>
      <family val="2"/>
      <charset val="162"/>
    </font>
    <font>
      <sz val="12"/>
      <color theme="1"/>
      <name val="Calibri"/>
      <family val="2"/>
      <charset val="162"/>
      <scheme val="minor"/>
    </font>
    <font>
      <b/>
      <sz val="14"/>
      <color rgb="FF000000"/>
      <name val="Calibri"/>
      <family val="2"/>
      <charset val="162"/>
    </font>
    <font>
      <sz val="12"/>
      <color rgb="FFFF0000"/>
      <name val="Calibri"/>
      <family val="2"/>
      <charset val="162"/>
    </font>
    <font>
      <b/>
      <sz val="12"/>
      <color rgb="FFFF0000"/>
      <name val="Calibri"/>
      <family val="2"/>
      <charset val="162"/>
    </font>
    <font>
      <b/>
      <sz val="14"/>
      <color theme="1"/>
      <name val="Calibri"/>
      <family val="2"/>
      <charset val="162"/>
      <scheme val="minor"/>
    </font>
    <font>
      <sz val="14"/>
      <color theme="1"/>
      <name val="Calibri"/>
      <family val="2"/>
      <charset val="162"/>
      <scheme val="minor"/>
    </font>
    <font>
      <b/>
      <sz val="10"/>
      <color rgb="FF000000"/>
      <name val="Calibri"/>
      <family val="2"/>
      <charset val="162"/>
      <scheme val="minor"/>
    </font>
    <font>
      <sz val="10"/>
      <color rgb="FF000000"/>
      <name val="Calibri"/>
      <family val="2"/>
      <charset val="162"/>
      <scheme val="minor"/>
    </font>
    <font>
      <b/>
      <sz val="11"/>
      <color rgb="FF000000"/>
      <name val="Calibri"/>
      <family val="2"/>
      <charset val="162"/>
      <scheme val="minor"/>
    </font>
    <font>
      <i/>
      <sz val="10"/>
      <color rgb="FFFF0000"/>
      <name val="Calibri"/>
      <family val="2"/>
      <charset val="162"/>
      <scheme val="minor"/>
    </font>
  </fonts>
  <fills count="10">
    <fill>
      <patternFill patternType="none"/>
    </fill>
    <fill>
      <patternFill patternType="gray125"/>
    </fill>
    <fill>
      <patternFill patternType="solid">
        <fgColor rgb="FFFFFFFF"/>
        <bgColor rgb="FFF2F2F2"/>
      </patternFill>
    </fill>
    <fill>
      <patternFill patternType="solid">
        <fgColor rgb="FFF2F2F2"/>
        <bgColor rgb="FFFFFFFF"/>
      </patternFill>
    </fill>
    <fill>
      <patternFill patternType="solid">
        <fgColor rgb="FF808080"/>
        <bgColor rgb="FF969696"/>
      </patternFill>
    </fill>
    <fill>
      <patternFill patternType="solid">
        <fgColor rgb="FFB4C7E7"/>
        <bgColor rgb="FF99CCFF"/>
      </patternFill>
    </fill>
    <fill>
      <patternFill patternType="solid">
        <fgColor rgb="FFFFFF00"/>
        <bgColor indexed="64"/>
      </patternFill>
    </fill>
    <fill>
      <patternFill patternType="solid">
        <fgColor rgb="FFFFFF00"/>
        <bgColor rgb="FFFFCCCC"/>
      </patternFill>
    </fill>
    <fill>
      <patternFill patternType="solid">
        <fgColor theme="0"/>
        <bgColor indexed="64"/>
      </patternFill>
    </fill>
    <fill>
      <patternFill patternType="solid">
        <fgColor theme="0" tint="-0.499984740745262"/>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medium">
        <color indexed="64"/>
      </right>
      <top/>
      <bottom style="thin">
        <color auto="1"/>
      </bottom>
      <diagonal/>
    </border>
    <border>
      <left style="medium">
        <color auto="1"/>
      </left>
      <right style="medium">
        <color auto="1"/>
      </right>
      <top/>
      <bottom/>
      <diagonal/>
    </border>
    <border>
      <left style="medium">
        <color indexed="64"/>
      </left>
      <right style="thin">
        <color auto="1"/>
      </right>
      <top/>
      <bottom style="thin">
        <color auto="1"/>
      </bottom>
      <diagonal/>
    </border>
    <border>
      <left style="thin">
        <color auto="1"/>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s>
  <cellStyleXfs count="2">
    <xf numFmtId="0" fontId="0" fillId="0" borderId="0"/>
    <xf numFmtId="0" fontId="1" fillId="0" borderId="0"/>
  </cellStyleXfs>
  <cellXfs count="160">
    <xf numFmtId="0" fontId="0" fillId="0" borderId="0" xfId="0"/>
    <xf numFmtId="0" fontId="0" fillId="0" borderId="0" xfId="0" applyFont="1" applyAlignment="1" applyProtection="1">
      <alignment vertical="center"/>
      <protection hidden="1"/>
    </xf>
    <xf numFmtId="0" fontId="5" fillId="0" borderId="1" xfId="0" applyFont="1" applyBorder="1" applyAlignment="1" applyProtection="1">
      <alignment vertical="center"/>
      <protection hidden="1"/>
    </xf>
    <xf numFmtId="0" fontId="7" fillId="3" borderId="1" xfId="0" applyFont="1" applyFill="1" applyBorder="1" applyAlignment="1" applyProtection="1">
      <alignment horizontal="center" vertical="center" wrapText="1"/>
      <protection hidden="1"/>
    </xf>
    <xf numFmtId="0" fontId="8" fillId="0" borderId="0" xfId="0" applyFont="1" applyAlignment="1" applyProtection="1">
      <alignment vertical="center"/>
      <protection hidden="1"/>
    </xf>
    <xf numFmtId="0" fontId="7" fillId="0" borderId="1" xfId="0" applyFont="1" applyBorder="1" applyAlignment="1" applyProtection="1">
      <alignment vertical="center" wrapText="1"/>
      <protection hidden="1"/>
    </xf>
    <xf numFmtId="3" fontId="8" fillId="0" borderId="1" xfId="0" applyNumberFormat="1" applyFont="1" applyBorder="1" applyAlignment="1" applyProtection="1">
      <alignment horizontal="right" vertical="center" wrapText="1"/>
      <protection hidden="1"/>
    </xf>
    <xf numFmtId="3" fontId="8" fillId="4" borderId="1" xfId="0" applyNumberFormat="1" applyFont="1" applyFill="1" applyBorder="1" applyAlignment="1" applyProtection="1">
      <alignment horizontal="center" vertical="center" wrapText="1"/>
      <protection hidden="1"/>
    </xf>
    <xf numFmtId="3" fontId="8" fillId="4" borderId="1" xfId="0" applyNumberFormat="1" applyFont="1" applyFill="1" applyBorder="1" applyAlignment="1" applyProtection="1">
      <alignment horizontal="right" vertical="center" wrapText="1"/>
      <protection hidden="1"/>
    </xf>
    <xf numFmtId="0" fontId="7" fillId="5" borderId="1" xfId="0" applyFont="1" applyFill="1" applyBorder="1" applyAlignment="1" applyProtection="1">
      <alignment vertical="center" wrapText="1"/>
      <protection hidden="1"/>
    </xf>
    <xf numFmtId="3" fontId="7" fillId="5" borderId="1" xfId="0" applyNumberFormat="1" applyFont="1" applyFill="1" applyBorder="1" applyAlignment="1" applyProtection="1">
      <alignment vertical="center"/>
      <protection hidden="1"/>
    </xf>
    <xf numFmtId="0" fontId="7" fillId="0" borderId="0" xfId="0" applyFont="1" applyAlignment="1" applyProtection="1">
      <alignment vertical="center"/>
      <protection hidden="1"/>
    </xf>
    <xf numFmtId="0" fontId="10" fillId="0" borderId="0" xfId="0" applyFont="1" applyAlignment="1" applyProtection="1">
      <alignment vertical="center"/>
      <protection hidden="1"/>
    </xf>
    <xf numFmtId="0" fontId="13" fillId="0" borderId="0" xfId="0" applyFont="1" applyAlignment="1" applyProtection="1">
      <alignment vertical="center"/>
      <protection hidden="1"/>
    </xf>
    <xf numFmtId="0" fontId="14" fillId="0" borderId="0" xfId="0" applyFont="1" applyBorder="1" applyAlignment="1" applyProtection="1">
      <alignment horizontal="left" vertical="center"/>
      <protection hidden="1"/>
    </xf>
    <xf numFmtId="0" fontId="0" fillId="0" borderId="0" xfId="0" applyFont="1" applyFill="1" applyBorder="1" applyAlignment="1" applyProtection="1">
      <alignment horizontal="left" vertical="center"/>
      <protection hidden="1"/>
    </xf>
    <xf numFmtId="0" fontId="15" fillId="0" borderId="0" xfId="0" applyFont="1" applyFill="1" applyBorder="1" applyAlignment="1" applyProtection="1">
      <alignment horizontal="center" vertical="center"/>
      <protection hidden="1"/>
    </xf>
    <xf numFmtId="0" fontId="15" fillId="0" borderId="5" xfId="0" applyFont="1" applyFill="1" applyBorder="1" applyAlignment="1" applyProtection="1">
      <alignment horizontal="center" vertical="center"/>
      <protection hidden="1"/>
    </xf>
    <xf numFmtId="0" fontId="13" fillId="0" borderId="0" xfId="0" applyFont="1" applyFill="1" applyAlignment="1" applyProtection="1">
      <alignment vertical="center"/>
      <protection hidden="1"/>
    </xf>
    <xf numFmtId="0" fontId="15" fillId="0" borderId="8" xfId="0" applyFont="1" applyBorder="1" applyAlignment="1" applyProtection="1">
      <alignment horizontal="center" vertical="center" wrapText="1"/>
      <protection hidden="1"/>
    </xf>
    <xf numFmtId="0" fontId="15" fillId="0" borderId="10" xfId="0" applyFont="1" applyBorder="1" applyAlignment="1" applyProtection="1">
      <alignment horizontal="left" vertical="center" wrapText="1"/>
      <protection hidden="1"/>
    </xf>
    <xf numFmtId="3" fontId="16" fillId="0" borderId="10" xfId="0" applyNumberFormat="1" applyFont="1" applyBorder="1" applyAlignment="1" applyProtection="1">
      <alignment vertical="center" wrapText="1"/>
      <protection hidden="1"/>
    </xf>
    <xf numFmtId="3" fontId="16" fillId="0" borderId="11" xfId="0" applyNumberFormat="1" applyFont="1" applyBorder="1" applyAlignment="1" applyProtection="1">
      <alignment vertical="center" wrapText="1"/>
      <protection hidden="1"/>
    </xf>
    <xf numFmtId="3" fontId="16" fillId="0" borderId="1" xfId="0" applyNumberFormat="1" applyFont="1" applyBorder="1" applyAlignment="1" applyProtection="1">
      <alignment horizontal="right" vertical="center" wrapText="1"/>
      <protection hidden="1"/>
    </xf>
    <xf numFmtId="0" fontId="16" fillId="0" borderId="1" xfId="0" applyFont="1" applyBorder="1" applyAlignment="1" applyProtection="1">
      <alignment horizontal="center" vertical="center" wrapText="1"/>
      <protection hidden="1"/>
    </xf>
    <xf numFmtId="3" fontId="16" fillId="0" borderId="1" xfId="0" applyNumberFormat="1" applyFont="1" applyBorder="1" applyAlignment="1" applyProtection="1">
      <alignment vertical="center" wrapText="1"/>
      <protection hidden="1"/>
    </xf>
    <xf numFmtId="3" fontId="16" fillId="0" borderId="13" xfId="0" applyNumberFormat="1" applyFont="1" applyBorder="1" applyAlignment="1" applyProtection="1">
      <alignment vertical="center" wrapText="1"/>
      <protection hidden="1"/>
    </xf>
    <xf numFmtId="0" fontId="15" fillId="0" borderId="15" xfId="0" applyFont="1" applyBorder="1" applyAlignment="1" applyProtection="1">
      <alignment horizontal="left" vertical="center" wrapText="1"/>
      <protection hidden="1"/>
    </xf>
    <xf numFmtId="3" fontId="16" fillId="0" borderId="15" xfId="0" applyNumberFormat="1" applyFont="1" applyBorder="1" applyAlignment="1" applyProtection="1">
      <alignment vertical="center" wrapText="1"/>
      <protection hidden="1"/>
    </xf>
    <xf numFmtId="3" fontId="16" fillId="0" borderId="16" xfId="0" applyNumberFormat="1" applyFont="1" applyBorder="1" applyAlignment="1" applyProtection="1">
      <alignment vertical="center" wrapText="1"/>
      <protection hidden="1"/>
    </xf>
    <xf numFmtId="3" fontId="15" fillId="0" borderId="21" xfId="0" applyNumberFormat="1" applyFont="1" applyBorder="1" applyAlignment="1" applyProtection="1">
      <alignment horizontal="center" vertical="center" wrapText="1"/>
      <protection hidden="1"/>
    </xf>
    <xf numFmtId="3" fontId="15" fillId="0" borderId="21" xfId="0" applyNumberFormat="1" applyFont="1" applyBorder="1" applyAlignment="1" applyProtection="1">
      <alignment vertical="center" wrapText="1"/>
      <protection hidden="1"/>
    </xf>
    <xf numFmtId="3" fontId="15" fillId="0" borderId="0" xfId="0" applyNumberFormat="1" applyFont="1" applyBorder="1" applyAlignment="1" applyProtection="1">
      <alignment horizontal="center" vertical="center" wrapText="1"/>
      <protection hidden="1"/>
    </xf>
    <xf numFmtId="3" fontId="15" fillId="0" borderId="0" xfId="0" applyNumberFormat="1" applyFont="1" applyBorder="1" applyAlignment="1" applyProtection="1">
      <alignment horizontal="left" vertical="center" wrapText="1"/>
      <protection hidden="1"/>
    </xf>
    <xf numFmtId="0" fontId="13" fillId="0" borderId="0" xfId="0" applyFont="1" applyAlignment="1" applyProtection="1">
      <alignment horizontal="left" vertical="center"/>
      <protection hidden="1"/>
    </xf>
    <xf numFmtId="0" fontId="15" fillId="0" borderId="16" xfId="0" applyFont="1" applyBorder="1" applyAlignment="1" applyProtection="1">
      <alignment horizontal="center" vertical="center" wrapText="1"/>
      <protection hidden="1"/>
    </xf>
    <xf numFmtId="0" fontId="15" fillId="0" borderId="0" xfId="0" applyFont="1" applyBorder="1" applyAlignment="1" applyProtection="1">
      <alignment horizontal="center" vertical="center" wrapText="1"/>
      <protection hidden="1"/>
    </xf>
    <xf numFmtId="0" fontId="18" fillId="0" borderId="0" xfId="0" applyFont="1" applyAlignment="1" applyProtection="1">
      <alignment vertical="top"/>
      <protection hidden="1"/>
    </xf>
    <xf numFmtId="0" fontId="16" fillId="0" borderId="0" xfId="0" applyFont="1" applyAlignment="1" applyProtection="1">
      <alignment vertical="center"/>
      <protection hidden="1"/>
    </xf>
    <xf numFmtId="0" fontId="19" fillId="0" borderId="0" xfId="0" applyFont="1" applyAlignment="1" applyProtection="1">
      <alignment vertical="center"/>
      <protection hidden="1"/>
    </xf>
    <xf numFmtId="0" fontId="14" fillId="0" borderId="1" xfId="0" applyFont="1" applyBorder="1" applyAlignment="1" applyProtection="1">
      <alignment vertical="center"/>
      <protection hidden="1"/>
    </xf>
    <xf numFmtId="0" fontId="19" fillId="0" borderId="1" xfId="0" applyFont="1" applyFill="1" applyBorder="1" applyAlignment="1" applyProtection="1">
      <alignment horizontal="left" vertical="center" wrapText="1"/>
      <protection hidden="1"/>
    </xf>
    <xf numFmtId="0" fontId="19" fillId="2" borderId="1" xfId="0" applyFont="1" applyFill="1" applyBorder="1" applyAlignment="1" applyProtection="1">
      <alignment horizontal="center" vertical="center"/>
      <protection hidden="1"/>
    </xf>
    <xf numFmtId="3" fontId="19" fillId="0" borderId="1" xfId="0" applyNumberFormat="1" applyFont="1" applyBorder="1" applyAlignment="1" applyProtection="1">
      <alignment vertical="center" wrapText="1"/>
      <protection hidden="1"/>
    </xf>
    <xf numFmtId="0" fontId="19" fillId="0" borderId="0" xfId="0" applyFont="1" applyAlignment="1" applyProtection="1">
      <alignment horizontal="center" vertical="center"/>
      <protection hidden="1"/>
    </xf>
    <xf numFmtId="0" fontId="6" fillId="0" borderId="1" xfId="0" applyFont="1" applyFill="1" applyBorder="1" applyAlignment="1" applyProtection="1">
      <alignment horizontal="right" vertical="center" wrapText="1"/>
      <protection hidden="1"/>
    </xf>
    <xf numFmtId="0" fontId="6" fillId="2" borderId="1" xfId="0" applyFont="1" applyFill="1" applyBorder="1" applyAlignment="1" applyProtection="1">
      <alignment horizontal="center" vertical="center"/>
      <protection hidden="1"/>
    </xf>
    <xf numFmtId="3" fontId="6" fillId="0" borderId="1" xfId="0" applyNumberFormat="1" applyFont="1" applyBorder="1" applyAlignment="1" applyProtection="1">
      <alignment vertical="center" wrapText="1"/>
      <protection hidden="1"/>
    </xf>
    <xf numFmtId="0" fontId="6" fillId="0" borderId="0" xfId="0" applyFont="1" applyAlignment="1" applyProtection="1">
      <alignment horizontal="center" vertical="center"/>
      <protection hidden="1"/>
    </xf>
    <xf numFmtId="0" fontId="22" fillId="0" borderId="0" xfId="0" applyFont="1" applyAlignment="1" applyProtection="1">
      <alignment vertical="center"/>
      <protection hidden="1"/>
    </xf>
    <xf numFmtId="0" fontId="1" fillId="0" borderId="0" xfId="1" applyFont="1" applyAlignment="1" applyProtection="1">
      <alignment vertical="center"/>
      <protection hidden="1"/>
    </xf>
    <xf numFmtId="0" fontId="3" fillId="0" borderId="1" xfId="1" applyFont="1" applyBorder="1" applyAlignment="1" applyProtection="1">
      <alignment vertical="center"/>
      <protection hidden="1"/>
    </xf>
    <xf numFmtId="0" fontId="1" fillId="0" borderId="0" xfId="1" applyFont="1" applyAlignment="1" applyProtection="1">
      <alignment horizontal="center" vertical="center"/>
      <protection hidden="1"/>
    </xf>
    <xf numFmtId="0" fontId="3" fillId="0" borderId="0" xfId="1" applyFont="1" applyFill="1" applyBorder="1" applyAlignment="1" applyProtection="1">
      <alignment vertical="center"/>
      <protection hidden="1"/>
    </xf>
    <xf numFmtId="0" fontId="1" fillId="0" borderId="0" xfId="1" applyFont="1" applyFill="1" applyBorder="1" applyAlignment="1" applyProtection="1">
      <alignment vertical="center"/>
      <protection hidden="1"/>
    </xf>
    <xf numFmtId="0" fontId="1" fillId="0" borderId="0" xfId="1" applyFont="1" applyFill="1" applyAlignment="1" applyProtection="1">
      <alignment vertical="center"/>
      <protection hidden="1"/>
    </xf>
    <xf numFmtId="0" fontId="1" fillId="0" borderId="0" xfId="1" applyFont="1" applyFill="1" applyAlignment="1" applyProtection="1">
      <alignment horizontal="center" vertical="center"/>
      <protection hidden="1"/>
    </xf>
    <xf numFmtId="0" fontId="25" fillId="0" borderId="0" xfId="1" applyFont="1" applyAlignment="1" applyProtection="1">
      <alignment vertical="center"/>
      <protection hidden="1"/>
    </xf>
    <xf numFmtId="0" fontId="14" fillId="0" borderId="0" xfId="1" applyFont="1" applyAlignment="1" applyProtection="1">
      <alignment vertical="center"/>
      <protection hidden="1"/>
    </xf>
    <xf numFmtId="0" fontId="26" fillId="0" borderId="1" xfId="1" applyFont="1" applyBorder="1" applyAlignment="1" applyProtection="1">
      <alignment horizontal="center" vertical="center" wrapText="1"/>
      <protection hidden="1"/>
    </xf>
    <xf numFmtId="0" fontId="27" fillId="0" borderId="1" xfId="1" applyFont="1" applyBorder="1" applyAlignment="1" applyProtection="1">
      <alignment horizontal="justify" vertical="center" wrapText="1"/>
      <protection hidden="1"/>
    </xf>
    <xf numFmtId="0" fontId="13" fillId="0" borderId="1" xfId="1" applyFont="1" applyBorder="1" applyAlignment="1" applyProtection="1">
      <alignment horizontal="center" vertical="center" wrapText="1"/>
      <protection hidden="1"/>
    </xf>
    <xf numFmtId="0" fontId="13" fillId="9" borderId="1" xfId="1" applyFont="1" applyFill="1" applyBorder="1" applyAlignment="1" applyProtection="1">
      <alignment horizontal="center" vertical="center" wrapText="1"/>
      <protection hidden="1"/>
    </xf>
    <xf numFmtId="3" fontId="13" fillId="0" borderId="1" xfId="1" applyNumberFormat="1" applyFont="1" applyFill="1" applyBorder="1" applyAlignment="1" applyProtection="1">
      <alignment horizontal="center" vertical="center" wrapText="1"/>
      <protection hidden="1"/>
    </xf>
    <xf numFmtId="0" fontId="2" fillId="0" borderId="0" xfId="1" applyFont="1" applyAlignment="1" applyProtection="1">
      <alignment vertical="center"/>
      <protection hidden="1"/>
    </xf>
    <xf numFmtId="3" fontId="16" fillId="0" borderId="18" xfId="0" applyNumberFormat="1" applyFont="1" applyBorder="1" applyAlignment="1" applyProtection="1">
      <alignment horizontal="center" vertical="center" wrapText="1"/>
      <protection hidden="1"/>
    </xf>
    <xf numFmtId="3" fontId="16" fillId="0" borderId="1" xfId="0" applyNumberFormat="1" applyFont="1" applyBorder="1" applyAlignment="1" applyProtection="1">
      <alignment horizontal="center" vertical="center" wrapText="1"/>
      <protection hidden="1"/>
    </xf>
    <xf numFmtId="3" fontId="15" fillId="0" borderId="1" xfId="0" applyNumberFormat="1" applyFont="1" applyBorder="1" applyAlignment="1" applyProtection="1">
      <alignment horizontal="center" vertical="center" wrapText="1"/>
      <protection hidden="1"/>
    </xf>
    <xf numFmtId="3" fontId="15" fillId="0" borderId="13" xfId="0" applyNumberFormat="1" applyFont="1" applyBorder="1" applyAlignment="1" applyProtection="1">
      <alignment horizontal="center" vertical="center" wrapText="1"/>
      <protection hidden="1"/>
    </xf>
    <xf numFmtId="3" fontId="16" fillId="0" borderId="24" xfId="0" applyNumberFormat="1" applyFont="1" applyBorder="1" applyAlignment="1" applyProtection="1">
      <alignment horizontal="center" vertical="center" wrapText="1"/>
      <protection hidden="1"/>
    </xf>
    <xf numFmtId="3" fontId="1" fillId="0" borderId="1" xfId="1" applyNumberFormat="1" applyFont="1" applyBorder="1" applyAlignment="1" applyProtection="1">
      <alignment horizontal="center" vertical="center"/>
      <protection hidden="1"/>
    </xf>
    <xf numFmtId="3" fontId="13" fillId="0" borderId="1" xfId="1" applyNumberFormat="1" applyFont="1" applyBorder="1" applyAlignment="1" applyProtection="1">
      <alignment horizontal="center" vertical="center" wrapText="1"/>
      <protection hidden="1"/>
    </xf>
    <xf numFmtId="3" fontId="28" fillId="0" borderId="1" xfId="1" applyNumberFormat="1" applyFont="1" applyBorder="1" applyAlignment="1" applyProtection="1">
      <alignment horizontal="center" vertical="center" wrapText="1"/>
      <protection hidden="1"/>
    </xf>
    <xf numFmtId="3" fontId="16" fillId="0" borderId="24" xfId="0" applyNumberFormat="1" applyFont="1" applyBorder="1" applyAlignment="1" applyProtection="1">
      <alignment horizontal="right" vertical="center" wrapText="1"/>
      <protection hidden="1"/>
    </xf>
    <xf numFmtId="3" fontId="16" fillId="0" borderId="18" xfId="0" applyNumberFormat="1" applyFont="1" applyBorder="1" applyAlignment="1" applyProtection="1">
      <alignment horizontal="right" vertical="center" wrapText="1"/>
      <protection hidden="1"/>
    </xf>
    <xf numFmtId="3" fontId="15" fillId="0" borderId="18" xfId="0" applyNumberFormat="1" applyFont="1" applyBorder="1" applyAlignment="1" applyProtection="1">
      <alignment horizontal="center" vertical="center" wrapText="1"/>
      <protection hidden="1"/>
    </xf>
    <xf numFmtId="3" fontId="15" fillId="0" borderId="19" xfId="0" applyNumberFormat="1" applyFont="1" applyBorder="1" applyAlignment="1" applyProtection="1">
      <alignment horizontal="center" vertical="center" wrapText="1"/>
      <protection hidden="1"/>
    </xf>
    <xf numFmtId="3" fontId="15" fillId="0" borderId="22" xfId="0" applyNumberFormat="1" applyFont="1" applyBorder="1" applyAlignment="1" applyProtection="1">
      <alignment horizontal="center" vertical="center" wrapText="1"/>
      <protection hidden="1"/>
    </xf>
    <xf numFmtId="0" fontId="16" fillId="0" borderId="24" xfId="0" applyFont="1" applyBorder="1" applyAlignment="1" applyProtection="1">
      <alignment horizontal="center" vertical="center" wrapText="1"/>
      <protection hidden="1"/>
    </xf>
    <xf numFmtId="3" fontId="15" fillId="0" borderId="24" xfId="0" applyNumberFormat="1" applyFont="1" applyBorder="1" applyAlignment="1" applyProtection="1">
      <alignment horizontal="center" vertical="center" wrapText="1"/>
      <protection hidden="1"/>
    </xf>
    <xf numFmtId="3" fontId="15" fillId="0" borderId="27" xfId="0" applyNumberFormat="1" applyFont="1" applyBorder="1" applyAlignment="1" applyProtection="1">
      <alignment horizontal="center" vertical="center" wrapText="1"/>
      <protection hidden="1"/>
    </xf>
    <xf numFmtId="0" fontId="15" fillId="0" borderId="15" xfId="0" applyFont="1" applyBorder="1" applyAlignment="1" applyProtection="1">
      <alignment horizontal="center" vertical="center" wrapText="1"/>
      <protection hidden="1"/>
    </xf>
    <xf numFmtId="0" fontId="15" fillId="0" borderId="24" xfId="0" applyFont="1" applyBorder="1" applyAlignment="1" applyProtection="1">
      <alignment horizontal="left" vertical="center" wrapText="1"/>
      <protection hidden="1"/>
    </xf>
    <xf numFmtId="0" fontId="15" fillId="0" borderId="1" xfId="0" applyFont="1" applyBorder="1" applyAlignment="1" applyProtection="1">
      <alignment horizontal="left" vertical="center" wrapText="1"/>
      <protection hidden="1"/>
    </xf>
    <xf numFmtId="0" fontId="15" fillId="0" borderId="18" xfId="0" applyFont="1" applyBorder="1" applyAlignment="1" applyProtection="1">
      <alignment horizontal="left" vertical="center" wrapText="1"/>
      <protection hidden="1"/>
    </xf>
    <xf numFmtId="0" fontId="15" fillId="0" borderId="21" xfId="0" applyFont="1" applyBorder="1" applyAlignment="1" applyProtection="1">
      <alignment horizontal="center" vertical="center" wrapText="1"/>
      <protection hidden="1"/>
    </xf>
    <xf numFmtId="0" fontId="15" fillId="0" borderId="0" xfId="0" applyFont="1" applyBorder="1" applyAlignment="1" applyProtection="1">
      <alignment horizontal="center" vertical="center"/>
      <protection hidden="1"/>
    </xf>
    <xf numFmtId="0" fontId="16" fillId="7" borderId="25" xfId="0" applyFont="1" applyFill="1" applyBorder="1" applyAlignment="1" applyProtection="1">
      <alignment horizontal="center" vertical="center" wrapText="1"/>
      <protection locked="0"/>
    </xf>
    <xf numFmtId="0" fontId="16" fillId="7" borderId="2" xfId="0" applyFont="1" applyFill="1" applyBorder="1" applyAlignment="1" applyProtection="1">
      <alignment horizontal="center" vertical="center" wrapText="1"/>
      <protection locked="0"/>
    </xf>
    <xf numFmtId="0" fontId="16" fillId="7" borderId="30" xfId="0" applyFont="1" applyFill="1" applyBorder="1" applyAlignment="1" applyProtection="1">
      <alignment horizontal="center" vertical="center" wrapText="1"/>
      <protection locked="0"/>
    </xf>
    <xf numFmtId="3" fontId="16" fillId="0" borderId="31" xfId="0" applyNumberFormat="1" applyFont="1" applyBorder="1" applyAlignment="1" applyProtection="1">
      <alignment horizontal="center" vertical="center" wrapText="1"/>
      <protection hidden="1"/>
    </xf>
    <xf numFmtId="3" fontId="16" fillId="0" borderId="4" xfId="0" applyNumberFormat="1" applyFont="1" applyBorder="1" applyAlignment="1" applyProtection="1">
      <alignment horizontal="center" vertical="center" wrapText="1"/>
      <protection hidden="1"/>
    </xf>
    <xf numFmtId="3" fontId="16" fillId="0" borderId="32" xfId="0" applyNumberFormat="1" applyFont="1" applyBorder="1" applyAlignment="1" applyProtection="1">
      <alignment horizontal="center" vertical="center" wrapText="1"/>
      <protection hidden="1"/>
    </xf>
    <xf numFmtId="3" fontId="16" fillId="0" borderId="33" xfId="0" applyNumberFormat="1" applyFont="1" applyBorder="1" applyAlignment="1" applyProtection="1">
      <alignment horizontal="right" vertical="center" wrapText="1"/>
      <protection hidden="1"/>
    </xf>
    <xf numFmtId="3" fontId="16" fillId="0" borderId="34" xfId="0" applyNumberFormat="1" applyFont="1" applyBorder="1" applyAlignment="1" applyProtection="1">
      <alignment horizontal="right" vertical="center" wrapText="1"/>
      <protection hidden="1"/>
    </xf>
    <xf numFmtId="3" fontId="16" fillId="0" borderId="35" xfId="0" applyNumberFormat="1" applyFont="1" applyBorder="1" applyAlignment="1" applyProtection="1">
      <alignment horizontal="right" vertical="center" wrapText="1"/>
      <protection hidden="1"/>
    </xf>
    <xf numFmtId="3" fontId="16" fillId="0" borderId="36" xfId="0" applyNumberFormat="1" applyFont="1" applyBorder="1" applyAlignment="1" applyProtection="1">
      <alignment horizontal="right" vertical="center" wrapText="1"/>
      <protection hidden="1"/>
    </xf>
    <xf numFmtId="3" fontId="8" fillId="4" borderId="1" xfId="0" applyNumberFormat="1" applyFont="1" applyFill="1" applyBorder="1" applyAlignment="1" applyProtection="1">
      <alignment horizontal="right" vertical="center" wrapText="1"/>
      <protection hidden="1"/>
    </xf>
    <xf numFmtId="0" fontId="4" fillId="2" borderId="0" xfId="0" applyFont="1" applyFill="1" applyBorder="1" applyAlignment="1" applyProtection="1">
      <alignment horizontal="center" vertical="center"/>
      <protection hidden="1"/>
    </xf>
    <xf numFmtId="0" fontId="5" fillId="0" borderId="2" xfId="0" applyFont="1" applyBorder="1" applyAlignment="1" applyProtection="1">
      <alignment horizontal="left" vertical="center"/>
      <protection hidden="1"/>
    </xf>
    <xf numFmtId="0" fontId="5" fillId="0" borderId="3" xfId="0" applyFont="1" applyBorder="1" applyAlignment="1" applyProtection="1">
      <alignment horizontal="left" vertical="center"/>
      <protection hidden="1"/>
    </xf>
    <xf numFmtId="0" fontId="5" fillId="0" borderId="4" xfId="0" applyFont="1" applyBorder="1" applyAlignment="1" applyProtection="1">
      <alignment horizontal="left" vertical="center"/>
      <protection hidden="1"/>
    </xf>
    <xf numFmtId="0" fontId="6" fillId="0" borderId="0" xfId="0" applyFont="1" applyBorder="1" applyAlignment="1" applyProtection="1">
      <alignment horizontal="center" vertical="center"/>
      <protection hidden="1"/>
    </xf>
    <xf numFmtId="0" fontId="7" fillId="3" borderId="1" xfId="0" applyFont="1" applyFill="1" applyBorder="1" applyAlignment="1" applyProtection="1">
      <alignment vertical="center" wrapText="1"/>
      <protection hidden="1"/>
    </xf>
    <xf numFmtId="0" fontId="7" fillId="3" borderId="1" xfId="0" applyFont="1" applyFill="1" applyBorder="1" applyAlignment="1" applyProtection="1">
      <alignment horizontal="center" vertical="center" wrapText="1"/>
      <protection hidden="1"/>
    </xf>
    <xf numFmtId="3" fontId="9" fillId="4" borderId="2" xfId="0" applyNumberFormat="1" applyFont="1" applyFill="1" applyBorder="1" applyAlignment="1" applyProtection="1">
      <alignment horizontal="center" vertical="center" wrapText="1"/>
      <protection hidden="1"/>
    </xf>
    <xf numFmtId="3" fontId="9" fillId="4" borderId="3" xfId="0" applyNumberFormat="1" applyFont="1" applyFill="1" applyBorder="1" applyAlignment="1" applyProtection="1">
      <alignment horizontal="center" vertical="center" wrapText="1"/>
      <protection hidden="1"/>
    </xf>
    <xf numFmtId="3" fontId="9" fillId="4" borderId="4" xfId="0" applyNumberFormat="1" applyFont="1" applyFill="1" applyBorder="1" applyAlignment="1" applyProtection="1">
      <alignment horizontal="center" vertical="center" wrapText="1"/>
      <protection hidden="1"/>
    </xf>
    <xf numFmtId="0" fontId="14" fillId="0" borderId="1" xfId="0" applyFont="1" applyBorder="1" applyAlignment="1" applyProtection="1">
      <alignment horizontal="left" vertical="center"/>
      <protection hidden="1"/>
    </xf>
    <xf numFmtId="0" fontId="0" fillId="6" borderId="1" xfId="0" applyFont="1" applyFill="1" applyBorder="1" applyAlignment="1" applyProtection="1">
      <alignment horizontal="left" vertical="center"/>
      <protection locked="0"/>
    </xf>
    <xf numFmtId="0" fontId="12" fillId="2" borderId="0" xfId="0" applyFont="1" applyFill="1" applyBorder="1" applyAlignment="1" applyProtection="1">
      <alignment horizontal="center" vertical="center"/>
      <protection hidden="1"/>
    </xf>
    <xf numFmtId="0" fontId="0" fillId="6" borderId="1" xfId="0" applyFont="1" applyFill="1" applyBorder="1" applyAlignment="1" applyProtection="1">
      <alignment horizontal="left" vertical="center" wrapText="1"/>
      <protection locked="0"/>
    </xf>
    <xf numFmtId="0" fontId="15" fillId="0" borderId="0" xfId="0" applyFont="1" applyBorder="1" applyAlignment="1" applyProtection="1">
      <alignment horizontal="center" vertical="center"/>
      <protection hidden="1"/>
    </xf>
    <xf numFmtId="0" fontId="15" fillId="6" borderId="5" xfId="0" applyFont="1" applyFill="1" applyBorder="1" applyAlignment="1" applyProtection="1">
      <alignment horizontal="center" vertical="center"/>
      <protection hidden="1"/>
    </xf>
    <xf numFmtId="0" fontId="15" fillId="0" borderId="6" xfId="0" applyFont="1" applyBorder="1" applyAlignment="1" applyProtection="1">
      <alignment horizontal="center" vertical="center" wrapText="1"/>
      <protection hidden="1"/>
    </xf>
    <xf numFmtId="0" fontId="15" fillId="0" borderId="7" xfId="0" applyFont="1" applyBorder="1" applyAlignment="1" applyProtection="1">
      <alignment horizontal="center" vertical="center" wrapText="1"/>
      <protection hidden="1"/>
    </xf>
    <xf numFmtId="0" fontId="15" fillId="0" borderId="28" xfId="0" applyFont="1" applyBorder="1" applyAlignment="1" applyProtection="1">
      <alignment horizontal="center" vertical="center" wrapText="1"/>
      <protection hidden="1"/>
    </xf>
    <xf numFmtId="0" fontId="15" fillId="0" borderId="10" xfId="0" applyFont="1" applyBorder="1" applyAlignment="1" applyProtection="1">
      <alignment vertical="center" wrapText="1"/>
      <protection hidden="1"/>
    </xf>
    <xf numFmtId="0" fontId="15" fillId="0" borderId="1" xfId="0" applyFont="1" applyBorder="1" applyAlignment="1" applyProtection="1">
      <alignment vertical="center" wrapText="1"/>
      <protection hidden="1"/>
    </xf>
    <xf numFmtId="0" fontId="15" fillId="0" borderId="15" xfId="0" applyFont="1" applyBorder="1" applyAlignment="1" applyProtection="1">
      <alignment vertical="center" wrapText="1"/>
      <protection hidden="1"/>
    </xf>
    <xf numFmtId="0" fontId="15" fillId="0" borderId="9" xfId="0" applyFont="1" applyBorder="1" applyAlignment="1" applyProtection="1">
      <alignment horizontal="center" vertical="center" wrapText="1"/>
      <protection hidden="1"/>
    </xf>
    <xf numFmtId="0" fontId="15" fillId="0" borderId="12" xfId="0" applyFont="1" applyBorder="1" applyAlignment="1" applyProtection="1">
      <alignment horizontal="center" vertical="center" wrapText="1"/>
      <protection hidden="1"/>
    </xf>
    <xf numFmtId="0" fontId="15" fillId="0" borderId="14" xfId="0" applyFont="1" applyBorder="1" applyAlignment="1" applyProtection="1">
      <alignment horizontal="center" vertical="center" wrapText="1"/>
      <protection hidden="1"/>
    </xf>
    <xf numFmtId="0" fontId="15" fillId="6" borderId="10" xfId="0" applyFont="1" applyFill="1" applyBorder="1" applyAlignment="1" applyProtection="1">
      <alignment horizontal="left" vertical="center" wrapText="1"/>
      <protection locked="0"/>
    </xf>
    <xf numFmtId="0" fontId="15" fillId="6" borderId="1" xfId="0" applyFont="1" applyFill="1" applyBorder="1" applyAlignment="1" applyProtection="1">
      <alignment horizontal="left" vertical="center" wrapText="1"/>
      <protection locked="0"/>
    </xf>
    <xf numFmtId="0" fontId="15" fillId="6" borderId="15" xfId="0" applyFont="1" applyFill="1" applyBorder="1" applyAlignment="1" applyProtection="1">
      <alignment horizontal="left" vertical="center" wrapText="1"/>
      <protection locked="0"/>
    </xf>
    <xf numFmtId="0" fontId="15" fillId="0" borderId="25" xfId="0" applyFont="1" applyBorder="1" applyAlignment="1" applyProtection="1">
      <alignment horizontal="center" vertical="center" wrapText="1"/>
      <protection hidden="1"/>
    </xf>
    <xf numFmtId="0" fontId="15" fillId="0" borderId="26" xfId="0" applyFont="1" applyBorder="1" applyAlignment="1" applyProtection="1">
      <alignment horizontal="center" vertical="center" wrapText="1"/>
      <protection hidden="1"/>
    </xf>
    <xf numFmtId="0" fontId="2" fillId="0" borderId="0" xfId="0" applyFont="1" applyBorder="1" applyAlignment="1" applyProtection="1">
      <alignment horizontal="left" vertical="top" wrapText="1"/>
      <protection hidden="1"/>
    </xf>
    <xf numFmtId="0" fontId="15" fillId="0" borderId="10" xfId="0" applyFont="1" applyBorder="1" applyAlignment="1" applyProtection="1">
      <alignment horizontal="center" vertical="center" wrapText="1"/>
      <protection hidden="1"/>
    </xf>
    <xf numFmtId="0" fontId="15" fillId="0" borderId="15" xfId="0" applyFont="1" applyBorder="1" applyAlignment="1" applyProtection="1">
      <alignment horizontal="center" vertical="center" wrapText="1"/>
      <protection hidden="1"/>
    </xf>
    <xf numFmtId="0" fontId="15" fillId="0" borderId="29" xfId="0" applyFont="1" applyBorder="1" applyAlignment="1" applyProtection="1">
      <alignment horizontal="left" vertical="center" wrapText="1"/>
      <protection hidden="1"/>
    </xf>
    <xf numFmtId="0" fontId="15" fillId="0" borderId="24" xfId="0" applyFont="1" applyBorder="1" applyAlignment="1" applyProtection="1">
      <alignment horizontal="left" vertical="center" wrapText="1"/>
      <protection hidden="1"/>
    </xf>
    <xf numFmtId="0" fontId="15" fillId="0" borderId="12" xfId="0" applyFont="1" applyBorder="1" applyAlignment="1" applyProtection="1">
      <alignment horizontal="left" vertical="center" wrapText="1"/>
      <protection hidden="1"/>
    </xf>
    <xf numFmtId="0" fontId="15" fillId="0" borderId="1" xfId="0" applyFont="1" applyBorder="1" applyAlignment="1" applyProtection="1">
      <alignment horizontal="left" vertical="center" wrapText="1"/>
      <protection hidden="1"/>
    </xf>
    <xf numFmtId="0" fontId="15" fillId="0" borderId="17" xfId="0" applyFont="1" applyBorder="1" applyAlignment="1" applyProtection="1">
      <alignment horizontal="left" vertical="center" wrapText="1"/>
      <protection hidden="1"/>
    </xf>
    <xf numFmtId="0" fontId="15" fillId="0" borderId="18" xfId="0" applyFont="1" applyBorder="1" applyAlignment="1" applyProtection="1">
      <alignment horizontal="left" vertical="center" wrapText="1"/>
      <protection hidden="1"/>
    </xf>
    <xf numFmtId="0" fontId="15" fillId="0" borderId="20" xfId="0" applyFont="1" applyBorder="1" applyAlignment="1" applyProtection="1">
      <alignment horizontal="center" vertical="center" wrapText="1"/>
      <protection hidden="1"/>
    </xf>
    <xf numFmtId="0" fontId="15" fillId="0" borderId="21" xfId="0" applyFont="1" applyBorder="1" applyAlignment="1" applyProtection="1">
      <alignment horizontal="center" vertical="center" wrapText="1"/>
      <protection hidden="1"/>
    </xf>
    <xf numFmtId="0" fontId="2" fillId="0" borderId="0" xfId="0" applyFont="1" applyBorder="1" applyAlignment="1" applyProtection="1">
      <alignment vertical="top" wrapText="1"/>
      <protection hidden="1"/>
    </xf>
    <xf numFmtId="3" fontId="15" fillId="0" borderId="20" xfId="0" applyNumberFormat="1" applyFont="1" applyBorder="1" applyAlignment="1" applyProtection="1">
      <alignment horizontal="right" vertical="center" wrapText="1"/>
      <protection hidden="1"/>
    </xf>
    <xf numFmtId="3" fontId="15" fillId="0" borderId="21" xfId="0" applyNumberFormat="1" applyFont="1" applyBorder="1" applyAlignment="1" applyProtection="1">
      <alignment horizontal="right" vertical="center" wrapText="1"/>
      <protection hidden="1"/>
    </xf>
    <xf numFmtId="0" fontId="17" fillId="0" borderId="0" xfId="0" applyFont="1" applyBorder="1" applyAlignment="1" applyProtection="1">
      <alignment horizontal="center" vertical="center"/>
      <protection hidden="1"/>
    </xf>
    <xf numFmtId="0" fontId="21" fillId="0" borderId="0" xfId="0" applyFont="1" applyBorder="1" applyAlignment="1" applyProtection="1">
      <alignment horizontal="center" vertical="center"/>
      <protection hidden="1"/>
    </xf>
    <xf numFmtId="0" fontId="4" fillId="2" borderId="23" xfId="0" applyFont="1" applyFill="1" applyBorder="1" applyAlignment="1" applyProtection="1">
      <alignment horizontal="center" vertical="center"/>
      <protection hidden="1"/>
    </xf>
    <xf numFmtId="0" fontId="20" fillId="0" borderId="2" xfId="0" applyFont="1" applyBorder="1" applyAlignment="1" applyProtection="1">
      <alignment horizontal="left" vertical="center"/>
      <protection hidden="1"/>
    </xf>
    <xf numFmtId="0" fontId="20" fillId="0" borderId="3" xfId="0" applyFont="1" applyBorder="1" applyAlignment="1" applyProtection="1">
      <alignment horizontal="left" vertical="center"/>
      <protection hidden="1"/>
    </xf>
    <xf numFmtId="0" fontId="20" fillId="0" borderId="4" xfId="0" applyFont="1" applyBorder="1" applyAlignment="1" applyProtection="1">
      <alignment horizontal="left" vertical="center"/>
      <protection hidden="1"/>
    </xf>
    <xf numFmtId="0" fontId="22" fillId="0" borderId="0" xfId="0" applyFont="1" applyAlignment="1" applyProtection="1">
      <alignment vertical="center" wrapText="1"/>
      <protection hidden="1"/>
    </xf>
    <xf numFmtId="0" fontId="22" fillId="0" borderId="0" xfId="0" applyFont="1" applyAlignment="1" applyProtection="1">
      <alignment horizontal="left" vertical="center" wrapText="1"/>
      <protection hidden="1"/>
    </xf>
    <xf numFmtId="0" fontId="6" fillId="0" borderId="1" xfId="0" applyFont="1" applyBorder="1" applyAlignment="1" applyProtection="1">
      <alignment horizontal="center" vertical="center" wrapText="1"/>
      <protection hidden="1"/>
    </xf>
    <xf numFmtId="3" fontId="19" fillId="0" borderId="1" xfId="0" applyNumberFormat="1" applyFont="1"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28" fillId="0" borderId="1" xfId="1" applyFont="1" applyBorder="1" applyAlignment="1" applyProtection="1">
      <alignment horizontal="justify" vertical="center" wrapText="1"/>
      <protection hidden="1"/>
    </xf>
    <xf numFmtId="0" fontId="2" fillId="0" borderId="0" xfId="1" applyFont="1" applyAlignment="1" applyProtection="1">
      <alignment horizontal="left" vertical="center" wrapText="1"/>
      <protection hidden="1"/>
    </xf>
    <xf numFmtId="0" fontId="29" fillId="0" borderId="0" xfId="1" applyFont="1" applyAlignment="1" applyProtection="1">
      <alignment horizontal="left" vertical="center" wrapText="1"/>
      <protection hidden="1"/>
    </xf>
    <xf numFmtId="0" fontId="12" fillId="8" borderId="0" xfId="1" applyFont="1" applyFill="1" applyAlignment="1" applyProtection="1">
      <alignment horizontal="center" vertical="center"/>
      <protection hidden="1"/>
    </xf>
    <xf numFmtId="0" fontId="12" fillId="8" borderId="23" xfId="1" applyFont="1" applyFill="1" applyBorder="1" applyAlignment="1" applyProtection="1">
      <alignment horizontal="center" vertical="center"/>
      <protection hidden="1"/>
    </xf>
    <xf numFmtId="0" fontId="1" fillId="0" borderId="1" xfId="1" applyFont="1" applyFill="1" applyBorder="1" applyAlignment="1" applyProtection="1">
      <alignment horizontal="left" vertical="center"/>
      <protection hidden="1"/>
    </xf>
    <xf numFmtId="0" fontId="24" fillId="0" borderId="0" xfId="1" applyFont="1" applyAlignment="1" applyProtection="1">
      <alignment horizontal="center" vertical="center"/>
      <protection hidden="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workbookViewId="0">
      <selection activeCell="F28" sqref="F28"/>
    </sheetView>
  </sheetViews>
  <sheetFormatPr defaultColWidth="9.28515625" defaultRowHeight="15" x14ac:dyDescent="0.25"/>
  <cols>
    <col min="1" max="1" width="25.7109375" style="1" customWidth="1"/>
    <col min="2" max="19" width="12" style="1" customWidth="1"/>
    <col min="20" max="1025" width="8.7109375" style="1" customWidth="1"/>
    <col min="1026" max="16384" width="9.28515625" style="1"/>
  </cols>
  <sheetData>
    <row r="1" spans="1:20" ht="34.15" customHeight="1" x14ac:dyDescent="0.25">
      <c r="A1" s="98" t="s">
        <v>0</v>
      </c>
      <c r="B1" s="98"/>
      <c r="C1" s="98"/>
      <c r="D1" s="98"/>
      <c r="E1" s="98"/>
      <c r="F1" s="98"/>
      <c r="G1" s="98"/>
      <c r="H1" s="98"/>
      <c r="I1" s="98"/>
      <c r="J1" s="98"/>
      <c r="K1" s="98"/>
      <c r="L1" s="98"/>
      <c r="M1" s="98"/>
      <c r="N1" s="98"/>
      <c r="O1" s="98"/>
      <c r="P1" s="98"/>
      <c r="Q1" s="98"/>
      <c r="R1" s="98"/>
      <c r="S1" s="98"/>
    </row>
    <row r="2" spans="1:20" ht="15.75" x14ac:dyDescent="0.25">
      <c r="A2" s="2" t="s">
        <v>1</v>
      </c>
      <c r="B2" s="99">
        <f>'EK-2'!C2</f>
        <v>0</v>
      </c>
      <c r="C2" s="100"/>
      <c r="D2" s="100"/>
      <c r="E2" s="100"/>
      <c r="F2" s="100"/>
      <c r="G2" s="100"/>
      <c r="H2" s="100"/>
      <c r="I2" s="100"/>
      <c r="J2" s="100"/>
      <c r="K2" s="100"/>
      <c r="L2" s="100"/>
      <c r="M2" s="100"/>
      <c r="N2" s="100"/>
      <c r="O2" s="100"/>
      <c r="P2" s="100"/>
      <c r="Q2" s="100"/>
      <c r="R2" s="100"/>
      <c r="S2" s="101"/>
    </row>
    <row r="3" spans="1:20" ht="15.75" x14ac:dyDescent="0.25">
      <c r="A3" s="2" t="s">
        <v>2</v>
      </c>
      <c r="B3" s="99">
        <f>'EK-2'!C3</f>
        <v>0</v>
      </c>
      <c r="C3" s="100"/>
      <c r="D3" s="100"/>
      <c r="E3" s="100"/>
      <c r="F3" s="100"/>
      <c r="G3" s="100"/>
      <c r="H3" s="100"/>
      <c r="I3" s="100"/>
      <c r="J3" s="100"/>
      <c r="K3" s="100"/>
      <c r="L3" s="100"/>
      <c r="M3" s="100"/>
      <c r="N3" s="100"/>
      <c r="O3" s="100"/>
      <c r="P3" s="100"/>
      <c r="Q3" s="100"/>
      <c r="R3" s="100"/>
      <c r="S3" s="101"/>
    </row>
    <row r="4" spans="1:20" ht="15.75" x14ac:dyDescent="0.25">
      <c r="A4" s="2" t="s">
        <v>3</v>
      </c>
      <c r="B4" s="99">
        <f>'EK-2'!C4</f>
        <v>0</v>
      </c>
      <c r="C4" s="100"/>
      <c r="D4" s="100"/>
      <c r="E4" s="100"/>
      <c r="F4" s="100"/>
      <c r="G4" s="100"/>
      <c r="H4" s="100"/>
      <c r="I4" s="100"/>
      <c r="J4" s="100"/>
      <c r="K4" s="100"/>
      <c r="L4" s="100"/>
      <c r="M4" s="100"/>
      <c r="N4" s="100"/>
      <c r="O4" s="100"/>
      <c r="P4" s="100"/>
      <c r="Q4" s="100"/>
      <c r="R4" s="100"/>
      <c r="S4" s="101"/>
    </row>
    <row r="5" spans="1:20" ht="15.75" x14ac:dyDescent="0.25">
      <c r="A5" s="2" t="s">
        <v>4</v>
      </c>
      <c r="B5" s="99">
        <f>'EK-2'!C5</f>
        <v>0</v>
      </c>
      <c r="C5" s="100"/>
      <c r="D5" s="100"/>
      <c r="E5" s="100"/>
      <c r="F5" s="100"/>
      <c r="G5" s="100"/>
      <c r="H5" s="100"/>
      <c r="I5" s="100"/>
      <c r="J5" s="100"/>
      <c r="K5" s="100"/>
      <c r="L5" s="100"/>
      <c r="M5" s="100"/>
      <c r="N5" s="100"/>
      <c r="O5" s="100"/>
      <c r="P5" s="100"/>
      <c r="Q5" s="100"/>
      <c r="R5" s="100"/>
      <c r="S5" s="101"/>
    </row>
    <row r="7" spans="1:20" ht="15.75" x14ac:dyDescent="0.25">
      <c r="A7" s="102" t="s">
        <v>5</v>
      </c>
      <c r="B7" s="102"/>
      <c r="C7" s="102"/>
      <c r="D7" s="102"/>
      <c r="E7" s="102"/>
      <c r="F7" s="102"/>
      <c r="G7" s="102"/>
      <c r="H7" s="102"/>
      <c r="I7" s="102"/>
      <c r="J7" s="102"/>
      <c r="K7" s="102"/>
      <c r="L7" s="102"/>
      <c r="M7" s="102"/>
      <c r="N7" s="102"/>
      <c r="O7" s="102"/>
      <c r="P7" s="102"/>
      <c r="Q7" s="102"/>
      <c r="R7" s="102"/>
      <c r="S7" s="102"/>
    </row>
    <row r="8" spans="1:20" ht="15.75" x14ac:dyDescent="0.25">
      <c r="Q8" s="102"/>
      <c r="R8" s="102"/>
      <c r="S8" s="102"/>
    </row>
    <row r="9" spans="1:20" s="4" customFormat="1" ht="12.75" x14ac:dyDescent="0.25">
      <c r="A9" s="103" t="s">
        <v>6</v>
      </c>
      <c r="B9" s="104" t="s">
        <v>7</v>
      </c>
      <c r="C9" s="104"/>
      <c r="D9" s="104"/>
      <c r="E9" s="104"/>
      <c r="F9" s="104"/>
      <c r="G9" s="104"/>
      <c r="H9" s="104"/>
      <c r="I9" s="104"/>
      <c r="J9" s="104"/>
      <c r="K9" s="104"/>
      <c r="L9" s="104"/>
      <c r="M9" s="104"/>
      <c r="N9" s="104"/>
      <c r="O9" s="104"/>
      <c r="P9" s="104"/>
      <c r="Q9" s="104"/>
      <c r="R9" s="3"/>
      <c r="S9" s="3" t="s">
        <v>8</v>
      </c>
    </row>
    <row r="10" spans="1:20" s="4" customFormat="1" ht="12.75" x14ac:dyDescent="0.25">
      <c r="A10" s="103"/>
      <c r="B10" s="3">
        <v>1</v>
      </c>
      <c r="C10" s="3">
        <v>2</v>
      </c>
      <c r="D10" s="3">
        <v>3</v>
      </c>
      <c r="E10" s="3">
        <v>4</v>
      </c>
      <c r="F10" s="3">
        <v>5</v>
      </c>
      <c r="G10" s="3">
        <v>6</v>
      </c>
      <c r="H10" s="3">
        <v>7</v>
      </c>
      <c r="I10" s="3">
        <v>8</v>
      </c>
      <c r="J10" s="3">
        <v>9</v>
      </c>
      <c r="K10" s="3">
        <v>10</v>
      </c>
      <c r="L10" s="3">
        <v>11</v>
      </c>
      <c r="M10" s="3">
        <v>12</v>
      </c>
      <c r="N10" s="3">
        <v>13</v>
      </c>
      <c r="O10" s="3">
        <v>14</v>
      </c>
      <c r="P10" s="3">
        <v>15</v>
      </c>
      <c r="Q10" s="3">
        <v>16</v>
      </c>
      <c r="R10" s="3">
        <v>17</v>
      </c>
      <c r="S10" s="3" t="s">
        <v>9</v>
      </c>
    </row>
    <row r="11" spans="1:20" s="4" customFormat="1" ht="12.75" x14ac:dyDescent="0.25">
      <c r="A11" s="5" t="s">
        <v>10</v>
      </c>
      <c r="B11" s="6">
        <f>('EK-2'!$G$46+'EK-2'!$H$46)/60*8</f>
        <v>0</v>
      </c>
      <c r="C11" s="6">
        <f>('EK-2'!$G$46+'EK-2'!$H$46)/60*6</f>
        <v>0</v>
      </c>
      <c r="D11" s="6">
        <f>('EK-2'!$G$46+'EK-2'!$H$46)/60*6</f>
        <v>0</v>
      </c>
      <c r="E11" s="6">
        <f>('EK-2'!$G$46+'EK-2'!$H$46)/60*6</f>
        <v>0</v>
      </c>
      <c r="F11" s="6">
        <f>('EK-2'!$G$46+'EK-2'!$H$46)/60*6</f>
        <v>0</v>
      </c>
      <c r="G11" s="6">
        <f>('EK-2'!$G$46+'EK-2'!$H$46)/60*6</f>
        <v>0</v>
      </c>
      <c r="H11" s="6">
        <f>('EK-2'!$G$46+'EK-2'!$H$46)/60*6</f>
        <v>0</v>
      </c>
      <c r="I11" s="6">
        <f>('EK-2'!$G$46+'EK-2'!$H$46)/60*6</f>
        <v>0</v>
      </c>
      <c r="J11" s="6">
        <f>('EK-2'!$G$46+'EK-2'!$H$46)/60*6</f>
        <v>0</v>
      </c>
      <c r="K11" s="6">
        <f>('EK-2'!$G$46+'EK-2'!$H$46)/60*4</f>
        <v>0</v>
      </c>
      <c r="L11" s="97"/>
      <c r="M11" s="97"/>
      <c r="N11" s="97"/>
      <c r="O11" s="97"/>
      <c r="P11" s="97"/>
      <c r="Q11" s="97"/>
      <c r="R11" s="97"/>
      <c r="S11" s="6">
        <f>SUM(B11:R11)</f>
        <v>0</v>
      </c>
    </row>
    <row r="12" spans="1:20" s="4" customFormat="1" ht="12.75" x14ac:dyDescent="0.25">
      <c r="A12" s="5" t="s">
        <v>11</v>
      </c>
      <c r="B12" s="105"/>
      <c r="C12" s="106"/>
      <c r="D12" s="106"/>
      <c r="E12" s="106"/>
      <c r="F12" s="106"/>
      <c r="G12" s="106"/>
      <c r="H12" s="106"/>
      <c r="I12" s="106"/>
      <c r="J12" s="106"/>
      <c r="K12" s="107"/>
      <c r="L12" s="6">
        <f>'EK-3'!$E$19/6</f>
        <v>0</v>
      </c>
      <c r="M12" s="6">
        <f>'EK-3'!$E$19/6</f>
        <v>0</v>
      </c>
      <c r="N12" s="6">
        <f>'EK-3'!$E$19/6</f>
        <v>0</v>
      </c>
      <c r="O12" s="6">
        <f>'EK-3'!$E$19/6</f>
        <v>0</v>
      </c>
      <c r="P12" s="6">
        <f>'EK-3'!$E$19/6</f>
        <v>0</v>
      </c>
      <c r="Q12" s="6">
        <f>'EK-3'!$E$19/6</f>
        <v>0</v>
      </c>
      <c r="R12" s="7"/>
      <c r="S12" s="6">
        <f>SUM(H12:R12)</f>
        <v>0</v>
      </c>
    </row>
    <row r="13" spans="1:20" s="4" customFormat="1" ht="12.75" x14ac:dyDescent="0.25">
      <c r="A13" s="5" t="s">
        <v>12</v>
      </c>
      <c r="B13" s="8"/>
      <c r="C13" s="6">
        <f>+$R$13/15</f>
        <v>8960</v>
      </c>
      <c r="D13" s="6">
        <f t="shared" ref="D13:K13" si="0">+$R$13/15</f>
        <v>8960</v>
      </c>
      <c r="E13" s="6">
        <f t="shared" si="0"/>
        <v>8960</v>
      </c>
      <c r="F13" s="6">
        <f t="shared" si="0"/>
        <v>8960</v>
      </c>
      <c r="G13" s="6">
        <f t="shared" si="0"/>
        <v>8960</v>
      </c>
      <c r="H13" s="6">
        <f t="shared" si="0"/>
        <v>8960</v>
      </c>
      <c r="I13" s="6">
        <f t="shared" si="0"/>
        <v>8960</v>
      </c>
      <c r="J13" s="6">
        <f t="shared" si="0"/>
        <v>8960</v>
      </c>
      <c r="K13" s="6">
        <f t="shared" si="0"/>
        <v>8960</v>
      </c>
      <c r="L13" s="6">
        <f>+$R$13/15+'EK-4'!E13</f>
        <v>8960</v>
      </c>
      <c r="M13" s="6">
        <f t="shared" ref="M13:Q13" si="1">+$R$13/15</f>
        <v>8960</v>
      </c>
      <c r="N13" s="6">
        <f t="shared" si="1"/>
        <v>8960</v>
      </c>
      <c r="O13" s="6">
        <f t="shared" si="1"/>
        <v>8960</v>
      </c>
      <c r="P13" s="6">
        <f t="shared" si="1"/>
        <v>8960</v>
      </c>
      <c r="Q13" s="6">
        <f t="shared" si="1"/>
        <v>8960</v>
      </c>
      <c r="R13" s="6">
        <f>+'EK-4'!E12/2</f>
        <v>134400</v>
      </c>
      <c r="S13" s="6">
        <f>SUM(C13:R13)</f>
        <v>268800</v>
      </c>
    </row>
    <row r="14" spans="1:20" s="11" customFormat="1" ht="12.75" x14ac:dyDescent="0.25">
      <c r="A14" s="9" t="s">
        <v>13</v>
      </c>
      <c r="B14" s="10">
        <f>SUM(B11:B13)</f>
        <v>0</v>
      </c>
      <c r="C14" s="10">
        <f t="shared" ref="C14:S14" si="2">SUM(C11:C13)</f>
        <v>8960</v>
      </c>
      <c r="D14" s="10">
        <f t="shared" si="2"/>
        <v>8960</v>
      </c>
      <c r="E14" s="10">
        <f t="shared" si="2"/>
        <v>8960</v>
      </c>
      <c r="F14" s="10">
        <f t="shared" si="2"/>
        <v>8960</v>
      </c>
      <c r="G14" s="10">
        <f t="shared" si="2"/>
        <v>8960</v>
      </c>
      <c r="H14" s="10">
        <f t="shared" si="2"/>
        <v>8960</v>
      </c>
      <c r="I14" s="10">
        <f t="shared" si="2"/>
        <v>8960</v>
      </c>
      <c r="J14" s="10">
        <f t="shared" si="2"/>
        <v>8960</v>
      </c>
      <c r="K14" s="10">
        <f t="shared" si="2"/>
        <v>8960</v>
      </c>
      <c r="L14" s="10">
        <f t="shared" si="2"/>
        <v>8960</v>
      </c>
      <c r="M14" s="10">
        <f t="shared" si="2"/>
        <v>8960</v>
      </c>
      <c r="N14" s="10">
        <f t="shared" si="2"/>
        <v>8960</v>
      </c>
      <c r="O14" s="10">
        <f t="shared" si="2"/>
        <v>8960</v>
      </c>
      <c r="P14" s="10">
        <f t="shared" si="2"/>
        <v>8960</v>
      </c>
      <c r="Q14" s="10">
        <f t="shared" si="2"/>
        <v>8960</v>
      </c>
      <c r="R14" s="10">
        <f t="shared" si="2"/>
        <v>134400</v>
      </c>
      <c r="S14" s="10">
        <f t="shared" si="2"/>
        <v>268800</v>
      </c>
    </row>
    <row r="15" spans="1:20" s="4" customFormat="1" ht="12.75" x14ac:dyDescent="0.25">
      <c r="A15" s="5" t="s">
        <v>14</v>
      </c>
      <c r="B15" s="6">
        <f>+B14-B16</f>
        <v>0</v>
      </c>
      <c r="C15" s="6">
        <f t="shared" ref="C15:Q15" si="3">+C14-C16</f>
        <v>8960</v>
      </c>
      <c r="D15" s="6">
        <f t="shared" si="3"/>
        <v>8960</v>
      </c>
      <c r="E15" s="6">
        <f t="shared" si="3"/>
        <v>8960</v>
      </c>
      <c r="F15" s="6">
        <f t="shared" si="3"/>
        <v>8960</v>
      </c>
      <c r="G15" s="6">
        <f t="shared" si="3"/>
        <v>8960</v>
      </c>
      <c r="H15" s="6">
        <f t="shared" si="3"/>
        <v>8960</v>
      </c>
      <c r="I15" s="6">
        <f t="shared" si="3"/>
        <v>8960</v>
      </c>
      <c r="J15" s="6">
        <f t="shared" si="3"/>
        <v>8960</v>
      </c>
      <c r="K15" s="6">
        <f t="shared" si="3"/>
        <v>8960</v>
      </c>
      <c r="L15" s="6">
        <f t="shared" si="3"/>
        <v>8960</v>
      </c>
      <c r="M15" s="6">
        <f t="shared" si="3"/>
        <v>8960</v>
      </c>
      <c r="N15" s="6">
        <f t="shared" si="3"/>
        <v>8960</v>
      </c>
      <c r="O15" s="6">
        <f t="shared" si="3"/>
        <v>8960</v>
      </c>
      <c r="P15" s="6">
        <f t="shared" si="3"/>
        <v>8960</v>
      </c>
      <c r="Q15" s="6">
        <f t="shared" si="3"/>
        <v>8960</v>
      </c>
      <c r="R15" s="6">
        <f>+R14-R16</f>
        <v>134400</v>
      </c>
      <c r="S15" s="6">
        <f>+S14-S16</f>
        <v>268800</v>
      </c>
      <c r="T15" s="11"/>
    </row>
    <row r="16" spans="1:20" s="4" customFormat="1" ht="12.75" x14ac:dyDescent="0.25">
      <c r="A16" s="5" t="s">
        <v>15</v>
      </c>
      <c r="B16" s="6">
        <f>B11*0.25</f>
        <v>0</v>
      </c>
      <c r="C16" s="6">
        <f t="shared" ref="C16:K16" si="4">C11*0.25</f>
        <v>0</v>
      </c>
      <c r="D16" s="6">
        <f t="shared" si="4"/>
        <v>0</v>
      </c>
      <c r="E16" s="6">
        <f t="shared" si="4"/>
        <v>0</v>
      </c>
      <c r="F16" s="6">
        <f t="shared" si="4"/>
        <v>0</v>
      </c>
      <c r="G16" s="6">
        <f t="shared" si="4"/>
        <v>0</v>
      </c>
      <c r="H16" s="6">
        <f t="shared" si="4"/>
        <v>0</v>
      </c>
      <c r="I16" s="6">
        <f t="shared" si="4"/>
        <v>0</v>
      </c>
      <c r="J16" s="6">
        <f t="shared" si="4"/>
        <v>0</v>
      </c>
      <c r="K16" s="6">
        <f t="shared" si="4"/>
        <v>0</v>
      </c>
      <c r="L16" s="97"/>
      <c r="M16" s="97"/>
      <c r="N16" s="97"/>
      <c r="O16" s="97"/>
      <c r="P16" s="97"/>
      <c r="Q16" s="97"/>
      <c r="R16" s="97"/>
      <c r="S16" s="6">
        <f>SUM(B16:R16)</f>
        <v>0</v>
      </c>
    </row>
    <row r="18" spans="1:1" x14ac:dyDescent="0.25">
      <c r="A18" s="12" t="s">
        <v>16</v>
      </c>
    </row>
    <row r="19" spans="1:1" x14ac:dyDescent="0.25">
      <c r="A19" s="12" t="s">
        <v>17</v>
      </c>
    </row>
  </sheetData>
  <sheetProtection algorithmName="SHA-512" hashValue="qy/MQhU03jkNrxtqe7ZnE3ZNHUYC+kUJrukMGd8hlDXAv9VELgZ5dfLDqeZ6PIYEoZPRb35ypIcxfcwkGtF4Lg==" saltValue="TsEcpESGAneNrpGtVWsgDQ==" spinCount="100000" sheet="1" objects="1" scenarios="1" selectLockedCells="1" selectUnlockedCells="1"/>
  <mergeCells count="12">
    <mergeCell ref="L16:R16"/>
    <mergeCell ref="A1:S1"/>
    <mergeCell ref="B2:S2"/>
    <mergeCell ref="B3:S3"/>
    <mergeCell ref="B4:S4"/>
    <mergeCell ref="B5:S5"/>
    <mergeCell ref="A7:S7"/>
    <mergeCell ref="Q8:S8"/>
    <mergeCell ref="A9:A10"/>
    <mergeCell ref="B9:Q9"/>
    <mergeCell ref="L11:R11"/>
    <mergeCell ref="B12:K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topLeftCell="A22" zoomScale="85" zoomScaleNormal="85" workbookViewId="0">
      <selection activeCell="B48" sqref="B48:I48"/>
    </sheetView>
  </sheetViews>
  <sheetFormatPr defaultColWidth="9.28515625" defaultRowHeight="15" x14ac:dyDescent="0.25"/>
  <cols>
    <col min="1" max="1" width="7.28515625" style="13" customWidth="1"/>
    <col min="2" max="2" width="24.7109375" style="34" customWidth="1"/>
    <col min="3" max="3" width="20.28515625" style="13" bestFit="1" customWidth="1"/>
    <col min="4" max="4" width="12.28515625" style="13" bestFit="1" customWidth="1"/>
    <col min="5" max="5" width="17.42578125" style="13" bestFit="1" customWidth="1"/>
    <col min="6" max="6" width="15.7109375" style="13" bestFit="1" customWidth="1"/>
    <col min="7" max="7" width="15.7109375" style="13" customWidth="1"/>
    <col min="8" max="9" width="16.7109375" style="13" customWidth="1"/>
    <col min="10" max="1015" width="8.7109375" style="13" customWidth="1"/>
    <col min="1016" max="16384" width="9.28515625" style="13"/>
  </cols>
  <sheetData>
    <row r="1" spans="1:9" ht="35.25" customHeight="1" x14ac:dyDescent="0.25">
      <c r="A1" s="110" t="s">
        <v>0</v>
      </c>
      <c r="B1" s="110"/>
      <c r="C1" s="110"/>
      <c r="D1" s="110"/>
      <c r="E1" s="110"/>
      <c r="F1" s="110"/>
      <c r="G1" s="110"/>
      <c r="H1" s="110"/>
      <c r="I1" s="110"/>
    </row>
    <row r="2" spans="1:9" s="1" customFormat="1" ht="24" customHeight="1" x14ac:dyDescent="0.25">
      <c r="A2" s="108" t="s">
        <v>1</v>
      </c>
      <c r="B2" s="108"/>
      <c r="C2" s="109"/>
      <c r="D2" s="109"/>
      <c r="E2" s="109"/>
      <c r="F2" s="109"/>
      <c r="G2" s="109"/>
      <c r="H2" s="109"/>
      <c r="I2" s="109"/>
    </row>
    <row r="3" spans="1:9" s="1" customFormat="1" ht="24" customHeight="1" x14ac:dyDescent="0.25">
      <c r="A3" s="108" t="s">
        <v>2</v>
      </c>
      <c r="B3" s="108"/>
      <c r="C3" s="109"/>
      <c r="D3" s="109"/>
      <c r="E3" s="109"/>
      <c r="F3" s="109"/>
      <c r="G3" s="109"/>
      <c r="H3" s="109"/>
      <c r="I3" s="109"/>
    </row>
    <row r="4" spans="1:9" s="1" customFormat="1" ht="24" customHeight="1" x14ac:dyDescent="0.25">
      <c r="A4" s="108" t="s">
        <v>3</v>
      </c>
      <c r="B4" s="108"/>
      <c r="C4" s="109"/>
      <c r="D4" s="109"/>
      <c r="E4" s="109"/>
      <c r="F4" s="109"/>
      <c r="G4" s="109"/>
      <c r="H4" s="109"/>
      <c r="I4" s="109"/>
    </row>
    <row r="5" spans="1:9" s="1" customFormat="1" ht="24" customHeight="1" x14ac:dyDescent="0.25">
      <c r="A5" s="108" t="s">
        <v>4</v>
      </c>
      <c r="B5" s="108"/>
      <c r="C5" s="111"/>
      <c r="D5" s="109"/>
      <c r="E5" s="109"/>
      <c r="F5" s="109"/>
      <c r="G5" s="109"/>
      <c r="H5" s="109"/>
      <c r="I5" s="109"/>
    </row>
    <row r="6" spans="1:9" s="1" customFormat="1" ht="24" customHeight="1" x14ac:dyDescent="0.25">
      <c r="A6" s="14"/>
      <c r="B6" s="14"/>
      <c r="C6" s="15"/>
      <c r="D6" s="15"/>
      <c r="E6" s="15"/>
      <c r="F6" s="15"/>
      <c r="G6" s="15"/>
      <c r="H6" s="15"/>
      <c r="I6" s="15"/>
    </row>
    <row r="7" spans="1:9" ht="15.75" x14ac:dyDescent="0.25">
      <c r="A7" s="112" t="s">
        <v>18</v>
      </c>
      <c r="B7" s="112"/>
      <c r="C7" s="112"/>
      <c r="D7" s="112"/>
      <c r="E7" s="112"/>
      <c r="F7" s="112"/>
      <c r="G7" s="112"/>
      <c r="H7" s="112"/>
      <c r="I7" s="112"/>
    </row>
    <row r="8" spans="1:9" ht="16.5" thickBot="1" x14ac:dyDescent="0.3">
      <c r="A8" s="86"/>
      <c r="B8" s="86"/>
      <c r="C8" s="113" t="s">
        <v>19</v>
      </c>
      <c r="D8" s="113"/>
      <c r="E8" s="113"/>
      <c r="F8" s="113"/>
      <c r="G8" s="113"/>
      <c r="H8" s="86"/>
    </row>
    <row r="9" spans="1:9" s="18" customFormat="1" ht="16.5" thickBot="1" x14ac:dyDescent="0.3">
      <c r="A9" s="16"/>
      <c r="B9" s="16"/>
      <c r="C9" s="17"/>
      <c r="D9" s="17"/>
      <c r="E9" s="17"/>
      <c r="F9" s="17"/>
      <c r="G9" s="17"/>
      <c r="H9" s="16"/>
    </row>
    <row r="10" spans="1:9" ht="25.5" customHeight="1" thickBot="1" x14ac:dyDescent="0.3">
      <c r="A10" s="114" t="s">
        <v>20</v>
      </c>
      <c r="B10" s="115" t="s">
        <v>21</v>
      </c>
      <c r="C10" s="114" t="s">
        <v>22</v>
      </c>
      <c r="D10" s="114"/>
      <c r="E10" s="114" t="s">
        <v>23</v>
      </c>
      <c r="F10" s="114" t="s">
        <v>24</v>
      </c>
      <c r="G10" s="114" t="s">
        <v>25</v>
      </c>
      <c r="H10" s="114" t="s">
        <v>26</v>
      </c>
      <c r="I10" s="114"/>
    </row>
    <row r="11" spans="1:9" ht="54.75" customHeight="1" thickBot="1" x14ac:dyDescent="0.3">
      <c r="A11" s="115"/>
      <c r="B11" s="116"/>
      <c r="C11" s="115"/>
      <c r="D11" s="115"/>
      <c r="E11" s="115"/>
      <c r="F11" s="115"/>
      <c r="G11" s="115"/>
      <c r="H11" s="19" t="s">
        <v>27</v>
      </c>
      <c r="I11" s="19" t="s">
        <v>28</v>
      </c>
    </row>
    <row r="12" spans="1:9" ht="20.25" customHeight="1" x14ac:dyDescent="0.25">
      <c r="A12" s="120">
        <v>1</v>
      </c>
      <c r="B12" s="123" t="s">
        <v>29</v>
      </c>
      <c r="C12" s="117" t="s">
        <v>30</v>
      </c>
      <c r="D12" s="20" t="s">
        <v>31</v>
      </c>
      <c r="E12" s="87"/>
      <c r="F12" s="93">
        <v>5000</v>
      </c>
      <c r="G12" s="90">
        <v>60</v>
      </c>
      <c r="H12" s="21">
        <f>E12*F12*G12*0.75</f>
        <v>0</v>
      </c>
      <c r="I12" s="22">
        <f>E12*F12*G12*0.25</f>
        <v>0</v>
      </c>
    </row>
    <row r="13" spans="1:9" ht="20.25" customHeight="1" x14ac:dyDescent="0.25">
      <c r="A13" s="121"/>
      <c r="B13" s="124"/>
      <c r="C13" s="118"/>
      <c r="D13" s="83" t="s">
        <v>32</v>
      </c>
      <c r="E13" s="88"/>
      <c r="F13" s="94">
        <v>15000</v>
      </c>
      <c r="G13" s="91">
        <v>60</v>
      </c>
      <c r="H13" s="25">
        <f t="shared" ref="H13:H35" si="0">E13*F13*G13*0.75</f>
        <v>0</v>
      </c>
      <c r="I13" s="26">
        <f t="shared" ref="I13:I35" si="1">E13*F13*G13*0.25</f>
        <v>0</v>
      </c>
    </row>
    <row r="14" spans="1:9" ht="20.25" customHeight="1" x14ac:dyDescent="0.25">
      <c r="A14" s="121"/>
      <c r="B14" s="124"/>
      <c r="C14" s="118" t="s">
        <v>33</v>
      </c>
      <c r="D14" s="83" t="s">
        <v>31</v>
      </c>
      <c r="E14" s="88"/>
      <c r="F14" s="94">
        <v>5000</v>
      </c>
      <c r="G14" s="91">
        <v>48</v>
      </c>
      <c r="H14" s="25">
        <f t="shared" si="0"/>
        <v>0</v>
      </c>
      <c r="I14" s="26">
        <f t="shared" si="1"/>
        <v>0</v>
      </c>
    </row>
    <row r="15" spans="1:9" ht="20.25" customHeight="1" thickBot="1" x14ac:dyDescent="0.3">
      <c r="A15" s="122"/>
      <c r="B15" s="125"/>
      <c r="C15" s="119"/>
      <c r="D15" s="27" t="s">
        <v>32</v>
      </c>
      <c r="E15" s="89"/>
      <c r="F15" s="95">
        <v>15000</v>
      </c>
      <c r="G15" s="92">
        <v>48</v>
      </c>
      <c r="H15" s="28">
        <f t="shared" si="0"/>
        <v>0</v>
      </c>
      <c r="I15" s="29">
        <f t="shared" si="1"/>
        <v>0</v>
      </c>
    </row>
    <row r="16" spans="1:9" ht="20.25" customHeight="1" x14ac:dyDescent="0.25">
      <c r="A16" s="120">
        <v>2</v>
      </c>
      <c r="B16" s="123" t="s">
        <v>34</v>
      </c>
      <c r="C16" s="117" t="s">
        <v>30</v>
      </c>
      <c r="D16" s="20" t="s">
        <v>31</v>
      </c>
      <c r="E16" s="87"/>
      <c r="F16" s="93">
        <v>5000</v>
      </c>
      <c r="G16" s="90">
        <v>60</v>
      </c>
      <c r="H16" s="21">
        <f t="shared" si="0"/>
        <v>0</v>
      </c>
      <c r="I16" s="22">
        <f t="shared" si="1"/>
        <v>0</v>
      </c>
    </row>
    <row r="17" spans="1:9" ht="20.25" customHeight="1" x14ac:dyDescent="0.25">
      <c r="A17" s="121"/>
      <c r="B17" s="124"/>
      <c r="C17" s="118"/>
      <c r="D17" s="83" t="s">
        <v>32</v>
      </c>
      <c r="E17" s="88"/>
      <c r="F17" s="94">
        <v>15000</v>
      </c>
      <c r="G17" s="91">
        <v>60</v>
      </c>
      <c r="H17" s="25">
        <f t="shared" si="0"/>
        <v>0</v>
      </c>
      <c r="I17" s="26">
        <f t="shared" si="1"/>
        <v>0</v>
      </c>
    </row>
    <row r="18" spans="1:9" ht="20.25" customHeight="1" x14ac:dyDescent="0.25">
      <c r="A18" s="121"/>
      <c r="B18" s="124"/>
      <c r="C18" s="118" t="s">
        <v>33</v>
      </c>
      <c r="D18" s="83" t="s">
        <v>31</v>
      </c>
      <c r="E18" s="88"/>
      <c r="F18" s="96">
        <v>5000</v>
      </c>
      <c r="G18" s="91">
        <v>48</v>
      </c>
      <c r="H18" s="25">
        <f t="shared" si="0"/>
        <v>0</v>
      </c>
      <c r="I18" s="26">
        <f t="shared" si="1"/>
        <v>0</v>
      </c>
    </row>
    <row r="19" spans="1:9" ht="20.25" customHeight="1" thickBot="1" x14ac:dyDescent="0.3">
      <c r="A19" s="122"/>
      <c r="B19" s="125"/>
      <c r="C19" s="119"/>
      <c r="D19" s="27" t="s">
        <v>32</v>
      </c>
      <c r="E19" s="89"/>
      <c r="F19" s="95">
        <v>15000</v>
      </c>
      <c r="G19" s="92">
        <v>48</v>
      </c>
      <c r="H19" s="28">
        <f t="shared" si="0"/>
        <v>0</v>
      </c>
      <c r="I19" s="29">
        <f t="shared" si="1"/>
        <v>0</v>
      </c>
    </row>
    <row r="20" spans="1:9" ht="20.25" customHeight="1" x14ac:dyDescent="0.25">
      <c r="A20" s="120">
        <v>3</v>
      </c>
      <c r="B20" s="123" t="s">
        <v>35</v>
      </c>
      <c r="C20" s="117" t="s">
        <v>30</v>
      </c>
      <c r="D20" s="20" t="s">
        <v>31</v>
      </c>
      <c r="E20" s="87"/>
      <c r="F20" s="93">
        <v>5000</v>
      </c>
      <c r="G20" s="90">
        <v>60</v>
      </c>
      <c r="H20" s="21">
        <f t="shared" si="0"/>
        <v>0</v>
      </c>
      <c r="I20" s="22">
        <f t="shared" si="1"/>
        <v>0</v>
      </c>
    </row>
    <row r="21" spans="1:9" ht="20.25" customHeight="1" x14ac:dyDescent="0.25">
      <c r="A21" s="121"/>
      <c r="B21" s="124"/>
      <c r="C21" s="118"/>
      <c r="D21" s="83" t="s">
        <v>32</v>
      </c>
      <c r="E21" s="88"/>
      <c r="F21" s="94">
        <v>15000</v>
      </c>
      <c r="G21" s="91">
        <v>60</v>
      </c>
      <c r="H21" s="25">
        <f t="shared" si="0"/>
        <v>0</v>
      </c>
      <c r="I21" s="26">
        <f t="shared" si="1"/>
        <v>0</v>
      </c>
    </row>
    <row r="22" spans="1:9" ht="20.25" customHeight="1" x14ac:dyDescent="0.25">
      <c r="A22" s="121"/>
      <c r="B22" s="124"/>
      <c r="C22" s="118" t="s">
        <v>33</v>
      </c>
      <c r="D22" s="83" t="s">
        <v>31</v>
      </c>
      <c r="E22" s="88"/>
      <c r="F22" s="96">
        <v>5000</v>
      </c>
      <c r="G22" s="91">
        <v>48</v>
      </c>
      <c r="H22" s="25">
        <f t="shared" si="0"/>
        <v>0</v>
      </c>
      <c r="I22" s="26">
        <f t="shared" si="1"/>
        <v>0</v>
      </c>
    </row>
    <row r="23" spans="1:9" ht="20.25" customHeight="1" thickBot="1" x14ac:dyDescent="0.3">
      <c r="A23" s="122"/>
      <c r="B23" s="125"/>
      <c r="C23" s="119"/>
      <c r="D23" s="27" t="s">
        <v>32</v>
      </c>
      <c r="E23" s="89"/>
      <c r="F23" s="95">
        <v>15000</v>
      </c>
      <c r="G23" s="92">
        <v>48</v>
      </c>
      <c r="H23" s="28">
        <f t="shared" si="0"/>
        <v>0</v>
      </c>
      <c r="I23" s="29">
        <f t="shared" si="1"/>
        <v>0</v>
      </c>
    </row>
    <row r="24" spans="1:9" ht="20.25" customHeight="1" x14ac:dyDescent="0.25">
      <c r="A24" s="120">
        <v>4</v>
      </c>
      <c r="B24" s="123" t="s">
        <v>36</v>
      </c>
      <c r="C24" s="117" t="s">
        <v>30</v>
      </c>
      <c r="D24" s="20" t="s">
        <v>31</v>
      </c>
      <c r="E24" s="87"/>
      <c r="F24" s="93">
        <v>5000</v>
      </c>
      <c r="G24" s="90">
        <v>60</v>
      </c>
      <c r="H24" s="21">
        <f t="shared" si="0"/>
        <v>0</v>
      </c>
      <c r="I24" s="22">
        <f t="shared" si="1"/>
        <v>0</v>
      </c>
    </row>
    <row r="25" spans="1:9" ht="20.25" customHeight="1" x14ac:dyDescent="0.25">
      <c r="A25" s="121"/>
      <c r="B25" s="124"/>
      <c r="C25" s="118"/>
      <c r="D25" s="83" t="s">
        <v>32</v>
      </c>
      <c r="E25" s="88"/>
      <c r="F25" s="94">
        <v>15000</v>
      </c>
      <c r="G25" s="91">
        <v>60</v>
      </c>
      <c r="H25" s="25">
        <f t="shared" si="0"/>
        <v>0</v>
      </c>
      <c r="I25" s="26">
        <f t="shared" si="1"/>
        <v>0</v>
      </c>
    </row>
    <row r="26" spans="1:9" ht="20.25" customHeight="1" x14ac:dyDescent="0.25">
      <c r="A26" s="121"/>
      <c r="B26" s="124"/>
      <c r="C26" s="118" t="s">
        <v>33</v>
      </c>
      <c r="D26" s="83" t="s">
        <v>31</v>
      </c>
      <c r="E26" s="88"/>
      <c r="F26" s="96">
        <v>5000</v>
      </c>
      <c r="G26" s="91">
        <v>48</v>
      </c>
      <c r="H26" s="25">
        <f t="shared" si="0"/>
        <v>0</v>
      </c>
      <c r="I26" s="26">
        <f t="shared" si="1"/>
        <v>0</v>
      </c>
    </row>
    <row r="27" spans="1:9" ht="20.25" customHeight="1" thickBot="1" x14ac:dyDescent="0.3">
      <c r="A27" s="122"/>
      <c r="B27" s="125"/>
      <c r="C27" s="119"/>
      <c r="D27" s="27" t="s">
        <v>32</v>
      </c>
      <c r="E27" s="89"/>
      <c r="F27" s="95">
        <v>15000</v>
      </c>
      <c r="G27" s="92">
        <v>48</v>
      </c>
      <c r="H27" s="28">
        <f t="shared" si="0"/>
        <v>0</v>
      </c>
      <c r="I27" s="29">
        <f t="shared" si="1"/>
        <v>0</v>
      </c>
    </row>
    <row r="28" spans="1:9" ht="20.25" customHeight="1" x14ac:dyDescent="0.25">
      <c r="A28" s="120">
        <v>5</v>
      </c>
      <c r="B28" s="123" t="s">
        <v>37</v>
      </c>
      <c r="C28" s="117" t="s">
        <v>30</v>
      </c>
      <c r="D28" s="20" t="s">
        <v>31</v>
      </c>
      <c r="E28" s="87"/>
      <c r="F28" s="93">
        <v>5000</v>
      </c>
      <c r="G28" s="90">
        <v>60</v>
      </c>
      <c r="H28" s="21">
        <f t="shared" si="0"/>
        <v>0</v>
      </c>
      <c r="I28" s="22">
        <f t="shared" si="1"/>
        <v>0</v>
      </c>
    </row>
    <row r="29" spans="1:9" ht="20.25" customHeight="1" x14ac:dyDescent="0.25">
      <c r="A29" s="121"/>
      <c r="B29" s="124"/>
      <c r="C29" s="118"/>
      <c r="D29" s="83" t="s">
        <v>32</v>
      </c>
      <c r="E29" s="88"/>
      <c r="F29" s="94">
        <v>15000</v>
      </c>
      <c r="G29" s="91">
        <v>60</v>
      </c>
      <c r="H29" s="25">
        <f t="shared" si="0"/>
        <v>0</v>
      </c>
      <c r="I29" s="26">
        <f t="shared" si="1"/>
        <v>0</v>
      </c>
    </row>
    <row r="30" spans="1:9" ht="20.25" customHeight="1" x14ac:dyDescent="0.25">
      <c r="A30" s="121"/>
      <c r="B30" s="124"/>
      <c r="C30" s="118" t="s">
        <v>33</v>
      </c>
      <c r="D30" s="83" t="s">
        <v>31</v>
      </c>
      <c r="E30" s="88"/>
      <c r="F30" s="96">
        <v>5000</v>
      </c>
      <c r="G30" s="91">
        <v>48</v>
      </c>
      <c r="H30" s="25">
        <f t="shared" si="0"/>
        <v>0</v>
      </c>
      <c r="I30" s="26">
        <f t="shared" si="1"/>
        <v>0</v>
      </c>
    </row>
    <row r="31" spans="1:9" ht="20.25" customHeight="1" thickBot="1" x14ac:dyDescent="0.3">
      <c r="A31" s="122"/>
      <c r="B31" s="125"/>
      <c r="C31" s="119"/>
      <c r="D31" s="27" t="s">
        <v>32</v>
      </c>
      <c r="E31" s="89"/>
      <c r="F31" s="95">
        <v>15000</v>
      </c>
      <c r="G31" s="92">
        <v>48</v>
      </c>
      <c r="H31" s="28">
        <f t="shared" si="0"/>
        <v>0</v>
      </c>
      <c r="I31" s="29">
        <f t="shared" si="1"/>
        <v>0</v>
      </c>
    </row>
    <row r="32" spans="1:9" ht="20.25" customHeight="1" x14ac:dyDescent="0.25">
      <c r="A32" s="120">
        <v>6</v>
      </c>
      <c r="B32" s="123" t="s">
        <v>37</v>
      </c>
      <c r="C32" s="117" t="s">
        <v>30</v>
      </c>
      <c r="D32" s="20" t="s">
        <v>31</v>
      </c>
      <c r="E32" s="87"/>
      <c r="F32" s="93">
        <v>5000</v>
      </c>
      <c r="G32" s="90">
        <v>60</v>
      </c>
      <c r="H32" s="21">
        <f t="shared" si="0"/>
        <v>0</v>
      </c>
      <c r="I32" s="22">
        <f t="shared" si="1"/>
        <v>0</v>
      </c>
    </row>
    <row r="33" spans="1:9" ht="20.25" customHeight="1" x14ac:dyDescent="0.25">
      <c r="A33" s="121"/>
      <c r="B33" s="124"/>
      <c r="C33" s="118"/>
      <c r="D33" s="83" t="s">
        <v>32</v>
      </c>
      <c r="E33" s="88"/>
      <c r="F33" s="94">
        <v>15000</v>
      </c>
      <c r="G33" s="91">
        <v>60</v>
      </c>
      <c r="H33" s="25">
        <f t="shared" si="0"/>
        <v>0</v>
      </c>
      <c r="I33" s="26">
        <f t="shared" si="1"/>
        <v>0</v>
      </c>
    </row>
    <row r="34" spans="1:9" ht="20.25" customHeight="1" x14ac:dyDescent="0.25">
      <c r="A34" s="121"/>
      <c r="B34" s="124"/>
      <c r="C34" s="118" t="s">
        <v>33</v>
      </c>
      <c r="D34" s="83" t="s">
        <v>31</v>
      </c>
      <c r="E34" s="88"/>
      <c r="F34" s="96">
        <v>5000</v>
      </c>
      <c r="G34" s="91">
        <v>48</v>
      </c>
      <c r="H34" s="25">
        <f t="shared" si="0"/>
        <v>0</v>
      </c>
      <c r="I34" s="26">
        <f t="shared" si="1"/>
        <v>0</v>
      </c>
    </row>
    <row r="35" spans="1:9" ht="20.25" customHeight="1" thickBot="1" x14ac:dyDescent="0.3">
      <c r="A35" s="122"/>
      <c r="B35" s="125"/>
      <c r="C35" s="119"/>
      <c r="D35" s="27" t="s">
        <v>32</v>
      </c>
      <c r="E35" s="89"/>
      <c r="F35" s="95">
        <v>15000</v>
      </c>
      <c r="G35" s="92">
        <v>48</v>
      </c>
      <c r="H35" s="28">
        <f t="shared" si="0"/>
        <v>0</v>
      </c>
      <c r="I35" s="29">
        <f t="shared" si="1"/>
        <v>0</v>
      </c>
    </row>
    <row r="36" spans="1:9" ht="29.25" customHeight="1" thickBot="1" x14ac:dyDescent="0.3">
      <c r="A36" s="140" t="s">
        <v>38</v>
      </c>
      <c r="B36" s="141"/>
      <c r="C36" s="141"/>
      <c r="D36" s="141"/>
      <c r="E36" s="30">
        <f>SUM(E12:E35)</f>
        <v>0</v>
      </c>
      <c r="F36" s="31"/>
      <c r="G36" s="31"/>
      <c r="H36" s="31">
        <f>SUM(H12:H35)</f>
        <v>0</v>
      </c>
      <c r="I36" s="31">
        <f>SUM(I12:I35)</f>
        <v>0</v>
      </c>
    </row>
    <row r="37" spans="1:9" ht="16.5" customHeight="1" x14ac:dyDescent="0.25">
      <c r="A37" s="32"/>
      <c r="B37" s="33"/>
      <c r="C37" s="32"/>
      <c r="D37" s="32"/>
      <c r="E37" s="32"/>
      <c r="F37" s="32"/>
      <c r="G37" s="32"/>
      <c r="H37" s="32"/>
      <c r="I37" s="32"/>
    </row>
    <row r="38" spans="1:9" ht="18.75" x14ac:dyDescent="0.25">
      <c r="A38" s="142" t="s">
        <v>39</v>
      </c>
      <c r="B38" s="142"/>
      <c r="C38" s="142"/>
      <c r="D38" s="142"/>
      <c r="E38" s="142"/>
      <c r="F38" s="142"/>
      <c r="G38" s="142"/>
      <c r="H38" s="142"/>
    </row>
    <row r="39" spans="1:9" ht="15.75" thickBot="1" x14ac:dyDescent="0.3"/>
    <row r="40" spans="1:9" ht="21.6" customHeight="1" x14ac:dyDescent="0.25">
      <c r="A40" s="120" t="s">
        <v>22</v>
      </c>
      <c r="B40" s="129"/>
      <c r="C40" s="129"/>
      <c r="D40" s="129" t="s">
        <v>23</v>
      </c>
      <c r="E40" s="129" t="s">
        <v>24</v>
      </c>
      <c r="F40" s="129" t="s">
        <v>40</v>
      </c>
      <c r="G40" s="126" t="s">
        <v>26</v>
      </c>
      <c r="H40" s="127"/>
    </row>
    <row r="41" spans="1:9" ht="48" customHeight="1" thickBot="1" x14ac:dyDescent="0.3">
      <c r="A41" s="122"/>
      <c r="B41" s="130"/>
      <c r="C41" s="130"/>
      <c r="D41" s="130"/>
      <c r="E41" s="130"/>
      <c r="F41" s="130"/>
      <c r="G41" s="81" t="s">
        <v>27</v>
      </c>
      <c r="H41" s="35" t="s">
        <v>41</v>
      </c>
    </row>
    <row r="42" spans="1:9" ht="21.6" customHeight="1" x14ac:dyDescent="0.25">
      <c r="A42" s="131" t="s">
        <v>30</v>
      </c>
      <c r="B42" s="132"/>
      <c r="C42" s="82" t="s">
        <v>31</v>
      </c>
      <c r="D42" s="78">
        <f>E12+E16+E20+E24+E28+E32</f>
        <v>0</v>
      </c>
      <c r="E42" s="73">
        <v>5000</v>
      </c>
      <c r="F42" s="69">
        <v>60</v>
      </c>
      <c r="G42" s="79">
        <f>D42*E42*F42*0.75</f>
        <v>0</v>
      </c>
      <c r="H42" s="80">
        <f>D42*E42*F42*0.25</f>
        <v>0</v>
      </c>
    </row>
    <row r="43" spans="1:9" ht="21.6" customHeight="1" x14ac:dyDescent="0.25">
      <c r="A43" s="133"/>
      <c r="B43" s="134"/>
      <c r="C43" s="83" t="s">
        <v>32</v>
      </c>
      <c r="D43" s="24">
        <f>E13+E17+E21+E25+E29+E33</f>
        <v>0</v>
      </c>
      <c r="E43" s="23">
        <v>15000</v>
      </c>
      <c r="F43" s="66">
        <v>60</v>
      </c>
      <c r="G43" s="67">
        <f t="shared" ref="G43:G45" si="2">D43*E43*F43*0.75</f>
        <v>0</v>
      </c>
      <c r="H43" s="68">
        <f t="shared" ref="H43:H45" si="3">D43*E43*F43*0.25</f>
        <v>0</v>
      </c>
    </row>
    <row r="44" spans="1:9" ht="21.6" customHeight="1" x14ac:dyDescent="0.25">
      <c r="A44" s="133" t="s">
        <v>33</v>
      </c>
      <c r="B44" s="134"/>
      <c r="C44" s="83" t="s">
        <v>31</v>
      </c>
      <c r="D44" s="24">
        <f>E14+E18+E22+E26+E30+E34</f>
        <v>0</v>
      </c>
      <c r="E44" s="73">
        <v>5000</v>
      </c>
      <c r="F44" s="66">
        <v>48</v>
      </c>
      <c r="G44" s="67">
        <f t="shared" si="2"/>
        <v>0</v>
      </c>
      <c r="H44" s="68">
        <f t="shared" si="3"/>
        <v>0</v>
      </c>
    </row>
    <row r="45" spans="1:9" ht="21.6" customHeight="1" thickBot="1" x14ac:dyDescent="0.3">
      <c r="A45" s="135"/>
      <c r="B45" s="136"/>
      <c r="C45" s="84" t="s">
        <v>32</v>
      </c>
      <c r="D45" s="65">
        <f>E15+E19+E23+E27+E31+E35</f>
        <v>0</v>
      </c>
      <c r="E45" s="74">
        <v>15000</v>
      </c>
      <c r="F45" s="65">
        <v>48</v>
      </c>
      <c r="G45" s="75">
        <f t="shared" si="2"/>
        <v>0</v>
      </c>
      <c r="H45" s="76">
        <f t="shared" si="3"/>
        <v>0</v>
      </c>
    </row>
    <row r="46" spans="1:9" ht="16.5" thickBot="1" x14ac:dyDescent="0.3">
      <c r="A46" s="137" t="s">
        <v>42</v>
      </c>
      <c r="B46" s="138"/>
      <c r="C46" s="138"/>
      <c r="D46" s="85">
        <f>SUM(D42:D45)</f>
        <v>0</v>
      </c>
      <c r="E46" s="85"/>
      <c r="F46" s="85"/>
      <c r="G46" s="30">
        <f>SUM(G42:G45)</f>
        <v>0</v>
      </c>
      <c r="H46" s="77">
        <f>SUM(H42:H45)</f>
        <v>0</v>
      </c>
    </row>
    <row r="47" spans="1:9" ht="15.75" x14ac:dyDescent="0.25">
      <c r="A47" s="36"/>
      <c r="B47" s="36"/>
      <c r="C47" s="36"/>
      <c r="D47" s="36"/>
      <c r="E47" s="36"/>
      <c r="F47" s="36"/>
    </row>
    <row r="48" spans="1:9" s="38" customFormat="1" ht="33" customHeight="1" x14ac:dyDescent="0.25">
      <c r="A48" s="37" t="s">
        <v>43</v>
      </c>
      <c r="B48" s="139" t="s">
        <v>44</v>
      </c>
      <c r="C48" s="139"/>
      <c r="D48" s="139"/>
      <c r="E48" s="139"/>
      <c r="F48" s="139"/>
      <c r="G48" s="139"/>
      <c r="H48" s="139"/>
      <c r="I48" s="139"/>
    </row>
    <row r="49" spans="1:9" s="38" customFormat="1" ht="21" customHeight="1" x14ac:dyDescent="0.25">
      <c r="A49" s="37" t="s">
        <v>45</v>
      </c>
      <c r="B49" s="139" t="s">
        <v>46</v>
      </c>
      <c r="C49" s="139"/>
      <c r="D49" s="139"/>
      <c r="E49" s="139"/>
      <c r="F49" s="139"/>
      <c r="G49" s="139"/>
      <c r="H49" s="139"/>
      <c r="I49" s="139"/>
    </row>
    <row r="50" spans="1:9" s="38" customFormat="1" ht="21.75" customHeight="1" x14ac:dyDescent="0.25">
      <c r="A50" s="37" t="s">
        <v>47</v>
      </c>
      <c r="B50" s="128" t="s">
        <v>48</v>
      </c>
      <c r="C50" s="128"/>
      <c r="D50" s="128"/>
      <c r="E50" s="128"/>
      <c r="F50" s="128"/>
      <c r="G50" s="128"/>
      <c r="H50" s="128"/>
      <c r="I50" s="128"/>
    </row>
    <row r="51" spans="1:9" s="38" customFormat="1" ht="33.75" customHeight="1" x14ac:dyDescent="0.25">
      <c r="A51" s="37" t="s">
        <v>49</v>
      </c>
      <c r="B51" s="128" t="s">
        <v>50</v>
      </c>
      <c r="C51" s="128"/>
      <c r="D51" s="128"/>
      <c r="E51" s="128"/>
      <c r="F51" s="128"/>
      <c r="G51" s="128"/>
      <c r="H51" s="128"/>
      <c r="I51" s="128"/>
    </row>
  </sheetData>
  <sheetProtection sheet="1" objects="1" scenarios="1"/>
  <mergeCells count="56">
    <mergeCell ref="B51:I51"/>
    <mergeCell ref="G10:G11"/>
    <mergeCell ref="A40:C41"/>
    <mergeCell ref="D40:D41"/>
    <mergeCell ref="E40:E41"/>
    <mergeCell ref="F40:F41"/>
    <mergeCell ref="A42:B43"/>
    <mergeCell ref="A44:B45"/>
    <mergeCell ref="A46:C46"/>
    <mergeCell ref="B48:I48"/>
    <mergeCell ref="B49:I49"/>
    <mergeCell ref="B50:I50"/>
    <mergeCell ref="A36:D36"/>
    <mergeCell ref="A38:H38"/>
    <mergeCell ref="A28:A31"/>
    <mergeCell ref="A32:A35"/>
    <mergeCell ref="B32:B35"/>
    <mergeCell ref="C32:C33"/>
    <mergeCell ref="C34:C35"/>
    <mergeCell ref="G40:H40"/>
    <mergeCell ref="A24:A27"/>
    <mergeCell ref="B24:B27"/>
    <mergeCell ref="C24:C25"/>
    <mergeCell ref="C26:C27"/>
    <mergeCell ref="B28:B31"/>
    <mergeCell ref="C28:C29"/>
    <mergeCell ref="C30:C31"/>
    <mergeCell ref="C12:C13"/>
    <mergeCell ref="C14:C15"/>
    <mergeCell ref="A20:A23"/>
    <mergeCell ref="B20:B23"/>
    <mergeCell ref="C20:C21"/>
    <mergeCell ref="C22:C23"/>
    <mergeCell ref="A16:A19"/>
    <mergeCell ref="B16:B19"/>
    <mergeCell ref="C16:C17"/>
    <mergeCell ref="C18:C19"/>
    <mergeCell ref="A12:A15"/>
    <mergeCell ref="B12:B15"/>
    <mergeCell ref="A5:B5"/>
    <mergeCell ref="C5:I5"/>
    <mergeCell ref="A7:I7"/>
    <mergeCell ref="C8:G8"/>
    <mergeCell ref="A10:A11"/>
    <mergeCell ref="B10:B11"/>
    <mergeCell ref="C10:D11"/>
    <mergeCell ref="E10:E11"/>
    <mergeCell ref="F10:F11"/>
    <mergeCell ref="H10:I10"/>
    <mergeCell ref="A4:B4"/>
    <mergeCell ref="C4:I4"/>
    <mergeCell ref="A1:I1"/>
    <mergeCell ref="A2:B2"/>
    <mergeCell ref="C2:I2"/>
    <mergeCell ref="A3:B3"/>
    <mergeCell ref="C3:I3"/>
  </mergeCells>
  <dataValidations count="1">
    <dataValidation type="whole" allowBlank="1" showInputMessage="1" showErrorMessage="1" errorTitle="Uyarı" error="İlgili alana tam sayı girişi yapılabilmektedir." sqref="E12:E35">
      <formula1>0</formula1>
      <formula2>1000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C13" sqref="C13:C19"/>
    </sheetView>
  </sheetViews>
  <sheetFormatPr defaultColWidth="9.28515625" defaultRowHeight="15.75" x14ac:dyDescent="0.25"/>
  <cols>
    <col min="1" max="1" width="41.5703125" style="39" customWidth="1"/>
    <col min="2" max="2" width="17.28515625" style="39" customWidth="1"/>
    <col min="3" max="3" width="49.7109375" style="39" customWidth="1"/>
    <col min="4" max="4" width="20" style="39" bestFit="1" customWidth="1"/>
    <col min="5" max="5" width="20.28515625" style="39" customWidth="1"/>
    <col min="6" max="1021" width="8.7109375" style="39" customWidth="1"/>
    <col min="1022" max="16384" width="9.28515625" style="39"/>
  </cols>
  <sheetData>
    <row r="1" spans="1:5" x14ac:dyDescent="0.25">
      <c r="A1" s="98" t="s">
        <v>0</v>
      </c>
      <c r="B1" s="98"/>
      <c r="C1" s="98"/>
      <c r="D1" s="98"/>
      <c r="E1" s="98"/>
    </row>
    <row r="2" spans="1:5" x14ac:dyDescent="0.25">
      <c r="A2" s="144"/>
      <c r="B2" s="144"/>
      <c r="C2" s="144"/>
      <c r="D2" s="144"/>
      <c r="E2" s="144"/>
    </row>
    <row r="3" spans="1:5" s="1" customFormat="1" x14ac:dyDescent="0.25">
      <c r="A3" s="40" t="s">
        <v>1</v>
      </c>
      <c r="B3" s="145">
        <f>'EK-2'!C2</f>
        <v>0</v>
      </c>
      <c r="C3" s="146"/>
      <c r="D3" s="146"/>
      <c r="E3" s="147"/>
    </row>
    <row r="4" spans="1:5" s="1" customFormat="1" x14ac:dyDescent="0.25">
      <c r="A4" s="40" t="s">
        <v>2</v>
      </c>
      <c r="B4" s="145">
        <f>'EK-2'!C3</f>
        <v>0</v>
      </c>
      <c r="C4" s="146"/>
      <c r="D4" s="146"/>
      <c r="E4" s="147"/>
    </row>
    <row r="5" spans="1:5" s="1" customFormat="1" x14ac:dyDescent="0.25">
      <c r="A5" s="40" t="s">
        <v>3</v>
      </c>
      <c r="B5" s="145">
        <f>'EK-2'!C4</f>
        <v>0</v>
      </c>
      <c r="C5" s="146"/>
      <c r="D5" s="146"/>
      <c r="E5" s="147"/>
    </row>
    <row r="6" spans="1:5" s="1" customFormat="1" x14ac:dyDescent="0.25">
      <c r="A6" s="40" t="s">
        <v>4</v>
      </c>
      <c r="B6" s="145">
        <f>'EK-2'!C5</f>
        <v>0</v>
      </c>
      <c r="C6" s="146"/>
      <c r="D6" s="146"/>
      <c r="E6" s="147"/>
    </row>
    <row r="7" spans="1:5" s="1" customFormat="1" x14ac:dyDescent="0.25">
      <c r="A7" s="14"/>
      <c r="B7" s="14"/>
      <c r="C7" s="15"/>
      <c r="D7" s="15"/>
      <c r="E7" s="15"/>
    </row>
    <row r="8" spans="1:5" ht="18.75" x14ac:dyDescent="0.25">
      <c r="A8" s="143" t="s">
        <v>51</v>
      </c>
      <c r="B8" s="143"/>
      <c r="C8" s="143"/>
      <c r="D8" s="143"/>
      <c r="E8" s="143"/>
    </row>
    <row r="11" spans="1:5" x14ac:dyDescent="0.25">
      <c r="A11" s="150" t="s">
        <v>52</v>
      </c>
      <c r="B11" s="150" t="s">
        <v>53</v>
      </c>
      <c r="C11" s="150" t="s">
        <v>68</v>
      </c>
      <c r="D11" s="150" t="s">
        <v>54</v>
      </c>
      <c r="E11" s="150" t="s">
        <v>55</v>
      </c>
    </row>
    <row r="12" spans="1:5" x14ac:dyDescent="0.25">
      <c r="A12" s="150"/>
      <c r="B12" s="150"/>
      <c r="C12" s="150"/>
      <c r="D12" s="150"/>
      <c r="E12" s="150"/>
    </row>
    <row r="13" spans="1:5" s="44" customFormat="1" x14ac:dyDescent="0.25">
      <c r="A13" s="41" t="str">
        <f>+'EK-2'!B12</f>
        <v>ÖZEL SEKTÖR-1</v>
      </c>
      <c r="B13" s="42">
        <f>'EK-2'!E12+'EK-2'!E13+'EK-2'!E14+'EK-2'!E15</f>
        <v>0</v>
      </c>
      <c r="C13" s="151">
        <f>13414.5*3</f>
        <v>40243.5</v>
      </c>
      <c r="D13" s="152">
        <v>36</v>
      </c>
      <c r="E13" s="43">
        <f>B13*C13*D13</f>
        <v>0</v>
      </c>
    </row>
    <row r="14" spans="1:5" s="44" customFormat="1" x14ac:dyDescent="0.25">
      <c r="A14" s="41" t="str">
        <f>+'EK-2'!B16</f>
        <v>ÖZEL SEKTÖR-2</v>
      </c>
      <c r="B14" s="42">
        <f>'EK-2'!E16+'EK-2'!E17+'EK-2'!E18+'EK-2'!E19</f>
        <v>0</v>
      </c>
      <c r="C14" s="151"/>
      <c r="D14" s="152"/>
      <c r="E14" s="43">
        <f>B14*C13*D13</f>
        <v>0</v>
      </c>
    </row>
    <row r="15" spans="1:5" s="44" customFormat="1" x14ac:dyDescent="0.25">
      <c r="A15" s="41" t="str">
        <f>+'EK-2'!B20</f>
        <v>ÖZEL SEKTÖR-3</v>
      </c>
      <c r="B15" s="42">
        <f>+'EK-2'!E20+'EK-2'!E21+'EK-2'!E22+'EK-2'!E23</f>
        <v>0</v>
      </c>
      <c r="C15" s="151"/>
      <c r="D15" s="152"/>
      <c r="E15" s="43">
        <f>B15*C13*D13</f>
        <v>0</v>
      </c>
    </row>
    <row r="16" spans="1:5" s="44" customFormat="1" x14ac:dyDescent="0.25">
      <c r="A16" s="41" t="str">
        <f>+'EK-2'!B24</f>
        <v>ÖZEL SEKTÖR-4</v>
      </c>
      <c r="B16" s="42">
        <f>+'EK-2'!E24+'EK-2'!E25+'EK-2'!E26+'EK-2'!E27</f>
        <v>0</v>
      </c>
      <c r="C16" s="151"/>
      <c r="D16" s="152"/>
      <c r="E16" s="43">
        <f>B16*C13*D13</f>
        <v>0</v>
      </c>
    </row>
    <row r="17" spans="1:6" s="44" customFormat="1" x14ac:dyDescent="0.25">
      <c r="A17" s="41" t="str">
        <f>+'EK-2'!B28</f>
        <v>ÖZEL SEKTÖR-5</v>
      </c>
      <c r="B17" s="42">
        <f>+'EK-2'!E28+'EK-2'!E29+'EK-2'!E30+'EK-2'!E31</f>
        <v>0</v>
      </c>
      <c r="C17" s="151"/>
      <c r="D17" s="152"/>
      <c r="E17" s="43">
        <f>B17*C13*D13</f>
        <v>0</v>
      </c>
    </row>
    <row r="18" spans="1:6" s="44" customFormat="1" x14ac:dyDescent="0.25">
      <c r="A18" s="41" t="str">
        <f>+'EK-2'!B32</f>
        <v>ÖZEL SEKTÖR-5</v>
      </c>
      <c r="B18" s="42">
        <f>+'EK-2'!E32+'EK-2'!E33+'EK-2'!E34+'EK-2'!E35</f>
        <v>0</v>
      </c>
      <c r="C18" s="151"/>
      <c r="D18" s="152"/>
      <c r="E18" s="43">
        <f>B18*C13*D13</f>
        <v>0</v>
      </c>
    </row>
    <row r="19" spans="1:6" s="48" customFormat="1" x14ac:dyDescent="0.25">
      <c r="A19" s="45" t="s">
        <v>56</v>
      </c>
      <c r="B19" s="46">
        <f>SUM(B13:B18)</f>
        <v>0</v>
      </c>
      <c r="C19" s="151"/>
      <c r="D19" s="152"/>
      <c r="E19" s="47">
        <f>B19*C13*D13</f>
        <v>0</v>
      </c>
    </row>
    <row r="21" spans="1:6" ht="145.15" customHeight="1" x14ac:dyDescent="0.25">
      <c r="A21" s="148" t="s">
        <v>69</v>
      </c>
      <c r="B21" s="148"/>
      <c r="C21" s="148"/>
      <c r="D21" s="148"/>
      <c r="E21" s="148"/>
      <c r="F21" s="49"/>
    </row>
    <row r="22" spans="1:6" x14ac:dyDescent="0.25">
      <c r="A22" s="149"/>
      <c r="B22" s="149"/>
      <c r="C22" s="149"/>
      <c r="D22" s="149"/>
      <c r="E22" s="149"/>
      <c r="F22" s="149"/>
    </row>
  </sheetData>
  <sheetProtection sheet="1" objects="1" scenarios="1"/>
  <mergeCells count="15">
    <mergeCell ref="A21:E21"/>
    <mergeCell ref="A22:F22"/>
    <mergeCell ref="A11:A12"/>
    <mergeCell ref="B11:B12"/>
    <mergeCell ref="C11:C12"/>
    <mergeCell ref="D11:D12"/>
    <mergeCell ref="E11:E12"/>
    <mergeCell ref="C13:C19"/>
    <mergeCell ref="D13:D19"/>
    <mergeCell ref="A8:E8"/>
    <mergeCell ref="A1:E2"/>
    <mergeCell ref="B3:E3"/>
    <mergeCell ref="B4:E4"/>
    <mergeCell ref="B5:E5"/>
    <mergeCell ref="B6:E6"/>
  </mergeCells>
  <dataValidations count="2">
    <dataValidation type="whole" allowBlank="1" showInputMessage="1" showErrorMessage="1" errorTitle="Uyarı" error="İlgili alana tam sayı girişi yapılabilmektedir." sqref="B13:B19">
      <formula1>0</formula1>
      <formula2>1000</formula2>
    </dataValidation>
    <dataValidation type="whole" operator="equal" showInputMessage="1" showErrorMessage="1" errorTitle="Uyarı" error="İstihdam desteği en fazla 36 ay verilecektir. Hesaplama 36 ay üzerinden yapılacaktır." sqref="D13">
      <formula1>36</formula1>
      <formula2>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workbookViewId="0">
      <selection activeCell="C24" sqref="C24"/>
    </sheetView>
  </sheetViews>
  <sheetFormatPr defaultColWidth="9.28515625" defaultRowHeight="15" x14ac:dyDescent="0.25"/>
  <cols>
    <col min="1" max="1" width="30.7109375" style="50" customWidth="1"/>
    <col min="2" max="4" width="16.42578125" style="50" customWidth="1"/>
    <col min="5" max="5" width="26.28515625" style="50" customWidth="1"/>
    <col min="6" max="16384" width="9.28515625" style="50"/>
  </cols>
  <sheetData>
    <row r="1" spans="1:19" ht="18.75" customHeight="1" x14ac:dyDescent="0.25">
      <c r="A1" s="156" t="s">
        <v>0</v>
      </c>
      <c r="B1" s="156"/>
      <c r="C1" s="156"/>
      <c r="D1" s="156"/>
      <c r="E1" s="156"/>
    </row>
    <row r="2" spans="1:19" ht="15.75" customHeight="1" x14ac:dyDescent="0.25">
      <c r="A2" s="157"/>
      <c r="B2" s="157"/>
      <c r="C2" s="157"/>
      <c r="D2" s="157"/>
      <c r="E2" s="157"/>
    </row>
    <row r="3" spans="1:19" ht="24.75" customHeight="1" x14ac:dyDescent="0.25">
      <c r="A3" s="51" t="s">
        <v>1</v>
      </c>
      <c r="B3" s="158">
        <f>'EK-2'!C2</f>
        <v>0</v>
      </c>
      <c r="C3" s="158"/>
      <c r="D3" s="158"/>
      <c r="E3" s="158"/>
      <c r="I3" s="52"/>
      <c r="J3" s="52"/>
      <c r="K3" s="52"/>
      <c r="L3" s="52"/>
      <c r="M3" s="52"/>
      <c r="N3" s="52"/>
      <c r="O3" s="52"/>
      <c r="P3" s="52"/>
      <c r="Q3" s="52"/>
      <c r="R3" s="52"/>
      <c r="S3" s="52"/>
    </row>
    <row r="4" spans="1:19" ht="24.75" customHeight="1" x14ac:dyDescent="0.25">
      <c r="A4" s="51" t="s">
        <v>2</v>
      </c>
      <c r="B4" s="158">
        <f>'EK-2'!C3</f>
        <v>0</v>
      </c>
      <c r="C4" s="158"/>
      <c r="D4" s="158"/>
      <c r="E4" s="158"/>
      <c r="I4" s="52"/>
      <c r="J4" s="52"/>
      <c r="K4" s="52"/>
      <c r="L4" s="52"/>
      <c r="M4" s="52"/>
      <c r="N4" s="52"/>
      <c r="O4" s="52"/>
      <c r="P4" s="52"/>
      <c r="Q4" s="52"/>
      <c r="R4" s="52"/>
      <c r="S4" s="52"/>
    </row>
    <row r="5" spans="1:19" ht="24.75" customHeight="1" x14ac:dyDescent="0.25">
      <c r="A5" s="51" t="s">
        <v>3</v>
      </c>
      <c r="B5" s="158">
        <f>'EK-2'!C4</f>
        <v>0</v>
      </c>
      <c r="C5" s="158"/>
      <c r="D5" s="158"/>
      <c r="E5" s="158"/>
      <c r="I5" s="52"/>
      <c r="J5" s="52"/>
      <c r="K5" s="52"/>
      <c r="L5" s="52"/>
      <c r="M5" s="52"/>
      <c r="N5" s="52"/>
      <c r="O5" s="52"/>
      <c r="P5" s="52"/>
      <c r="Q5" s="52"/>
      <c r="R5" s="52"/>
      <c r="S5" s="52"/>
    </row>
    <row r="6" spans="1:19" ht="24.75" customHeight="1" x14ac:dyDescent="0.25">
      <c r="A6" s="51" t="s">
        <v>4</v>
      </c>
      <c r="B6" s="158">
        <f>'EK-2'!C5</f>
        <v>0</v>
      </c>
      <c r="C6" s="158"/>
      <c r="D6" s="158"/>
      <c r="E6" s="158"/>
      <c r="I6" s="52"/>
      <c r="J6" s="52"/>
      <c r="K6" s="52"/>
      <c r="L6" s="52"/>
      <c r="M6" s="52"/>
      <c r="N6" s="52"/>
      <c r="O6" s="52"/>
      <c r="P6" s="52"/>
      <c r="Q6" s="52"/>
      <c r="R6" s="52"/>
      <c r="S6" s="52"/>
    </row>
    <row r="7" spans="1:19" s="55" customFormat="1" x14ac:dyDescent="0.25">
      <c r="A7" s="53"/>
      <c r="B7" s="54"/>
      <c r="C7" s="54"/>
      <c r="D7" s="54"/>
      <c r="E7" s="54"/>
      <c r="I7" s="56"/>
      <c r="J7" s="56"/>
      <c r="K7" s="56"/>
      <c r="L7" s="56"/>
      <c r="M7" s="56"/>
      <c r="N7" s="56"/>
      <c r="O7" s="56"/>
      <c r="P7" s="56"/>
      <c r="Q7" s="56"/>
      <c r="R7" s="56"/>
      <c r="S7" s="56"/>
    </row>
    <row r="8" spans="1:19" s="57" customFormat="1" ht="18.75" x14ac:dyDescent="0.25">
      <c r="A8" s="159" t="s">
        <v>57</v>
      </c>
      <c r="B8" s="159"/>
      <c r="C8" s="159"/>
      <c r="D8" s="159"/>
      <c r="E8" s="159"/>
    </row>
    <row r="9" spans="1:19" ht="15.75" x14ac:dyDescent="0.25">
      <c r="F9" s="58"/>
      <c r="G9" s="58"/>
      <c r="H9" s="58"/>
      <c r="I9" s="58"/>
    </row>
    <row r="11" spans="1:19" ht="38.25" x14ac:dyDescent="0.25">
      <c r="A11" s="59" t="s">
        <v>58</v>
      </c>
      <c r="B11" s="59" t="s">
        <v>59</v>
      </c>
      <c r="C11" s="59" t="s">
        <v>60</v>
      </c>
      <c r="D11" s="59" t="s">
        <v>61</v>
      </c>
      <c r="E11" s="59" t="s">
        <v>62</v>
      </c>
    </row>
    <row r="12" spans="1:19" x14ac:dyDescent="0.25">
      <c r="A12" s="60" t="s">
        <v>63</v>
      </c>
      <c r="B12" s="61">
        <v>96</v>
      </c>
      <c r="C12" s="62" t="s">
        <v>64</v>
      </c>
      <c r="D12" s="70">
        <v>2800</v>
      </c>
      <c r="E12" s="70">
        <f>B12*D12</f>
        <v>268800</v>
      </c>
    </row>
    <row r="13" spans="1:19" x14ac:dyDescent="0.25">
      <c r="A13" s="60" t="s">
        <v>65</v>
      </c>
      <c r="B13" s="61">
        <v>36</v>
      </c>
      <c r="C13" s="63">
        <f>'EK-2'!E36</f>
        <v>0</v>
      </c>
      <c r="D13" s="71">
        <v>1400</v>
      </c>
      <c r="E13" s="71">
        <f>B13*C13*D13</f>
        <v>0</v>
      </c>
    </row>
    <row r="14" spans="1:19" ht="24" customHeight="1" x14ac:dyDescent="0.25">
      <c r="A14" s="153" t="s">
        <v>38</v>
      </c>
      <c r="B14" s="153"/>
      <c r="C14" s="153"/>
      <c r="D14" s="153"/>
      <c r="E14" s="72">
        <f>SUM(E12:E13)</f>
        <v>268800</v>
      </c>
    </row>
    <row r="16" spans="1:19" ht="105" customHeight="1" x14ac:dyDescent="0.25">
      <c r="A16" s="154" t="s">
        <v>66</v>
      </c>
      <c r="B16" s="155"/>
      <c r="C16" s="155"/>
      <c r="D16" s="155"/>
      <c r="E16" s="155"/>
    </row>
    <row r="17" spans="1:1" x14ac:dyDescent="0.25">
      <c r="A17" s="64" t="s">
        <v>67</v>
      </c>
    </row>
  </sheetData>
  <sheetProtection algorithmName="SHA-512" hashValue="mK6+HbZMfAG31hlkbNau6/vMcjgtcU3ahjEiPDUlSVng89x1iTqF6K2YcbGccWEN3rlm8PR5iK/EEa8/Mca4lw==" saltValue="AOYmwD0xmkeNNKOuPYTH5A==" spinCount="100000" sheet="1" objects="1" scenarios="1" selectLockedCells="1" selectUnlockedCells="1"/>
  <mergeCells count="8">
    <mergeCell ref="A14:D14"/>
    <mergeCell ref="A16:E16"/>
    <mergeCell ref="A1:E2"/>
    <mergeCell ref="B3:E3"/>
    <mergeCell ref="B4:E4"/>
    <mergeCell ref="B5:E5"/>
    <mergeCell ref="B6:E6"/>
    <mergeCell ref="A8:E8"/>
  </mergeCells>
  <dataValidations count="3">
    <dataValidation allowBlank="1" showInputMessage="1" showErrorMessage="1" errorTitle="Uyarı" error="İlgili alana tam sayı girişi yapılabilmektedir. " sqref="C13"/>
    <dataValidation operator="equal" allowBlank="1" showInputMessage="1" showErrorMessage="1" errorTitle="Uyarı" error="Bu Alanda Güncelleme Yapamazsınız." sqref="D13"/>
    <dataValidation type="whole" operator="equal" showInputMessage="1" showErrorMessage="1" errorTitle="Uyarı" error="Akademik Danışmanlar için verilecek PTİ tutarı en fazla 36 ay üzerinden hesaplanacaktır." sqref="B13">
      <formula1>36</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EK-1</vt:lpstr>
      <vt:lpstr>EK-2</vt:lpstr>
      <vt:lpstr>EK-3</vt:lpstr>
      <vt:lpstr>EK-4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Fatıma Zehra Ton</dc:creator>
  <cp:lastModifiedBy>Fatıma Zehra Ton</cp:lastModifiedBy>
  <dcterms:created xsi:type="dcterms:W3CDTF">2023-01-25T07:59:35Z</dcterms:created>
  <dcterms:modified xsi:type="dcterms:W3CDTF">2023-08-15T08:49:23Z</dcterms:modified>
</cp:coreProperties>
</file>